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ПРЕЙСКУРАНТЫ\2026\24.03.2026\выложить 2.2\"/>
    </mc:Choice>
  </mc:AlternateContent>
  <xr:revisionPtr revIDLastSave="0" documentId="13_ncr:1_{7E34BA3B-A39B-4D6E-B6FA-88CC8E8A2DB2}" xr6:coauthVersionLast="45" xr6:coauthVersionMax="45" xr10:uidLastSave="{00000000-0000-0000-0000-000000000000}"/>
  <bookViews>
    <workbookView xWindow="-120" yWindow="-120" windowWidth="29040" windowHeight="15840" tabRatio="789" activeTab="1" xr2:uid="{00000000-000D-0000-FFFF-FFFF00000000}"/>
  </bookViews>
  <sheets>
    <sheet name="Титульный лист" sheetId="6" r:id="rId1"/>
    <sheet name="Раздел № 1" sheetId="2" r:id="rId2"/>
    <sheet name="Раздел № 2" sheetId="5" r:id="rId3"/>
  </sheets>
  <definedNames>
    <definedName name="Z_31A667D4_957B_4994_BA7B_BDB92F73CFA8_.wvu.PrintArea" localSheetId="0" hidden="1">#N/A</definedName>
    <definedName name="Z_31A667D4_957B_4994_BA7B_BDB92F73CFA8_.wvu.Rows" localSheetId="0" hidden="1">#N/A</definedName>
    <definedName name="_xlnm.Print_Titles" localSheetId="1">'Раздел № 1'!$6:$8</definedName>
    <definedName name="_xlnm.Print_Area" localSheetId="1">'Раздел № 1'!$A$1:$G$117</definedName>
    <definedName name="_xlnm.Print_Area" localSheetId="2">'Раздел № 2'!$A$1:$C$31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1" i="5" l="1"/>
  <c r="C15" i="5" l="1"/>
  <c r="C20" i="5"/>
  <c r="C19" i="5"/>
  <c r="C18" i="5"/>
  <c r="C17" i="5"/>
  <c r="C16" i="5"/>
  <c r="C13" i="5"/>
  <c r="C12" i="5"/>
  <c r="C96" i="2"/>
  <c r="C95" i="2"/>
  <c r="C94" i="2"/>
  <c r="C93" i="2"/>
  <c r="C92" i="2"/>
  <c r="C91" i="2"/>
  <c r="C89" i="2"/>
  <c r="C88" i="2"/>
  <c r="C87" i="2"/>
  <c r="C86" i="2"/>
  <c r="C84" i="2"/>
  <c r="C82" i="2"/>
  <c r="C81" i="2"/>
  <c r="C80" i="2"/>
  <c r="C79" i="2"/>
  <c r="C78" i="2"/>
  <c r="C77" i="2"/>
  <c r="C76" i="2"/>
  <c r="C74" i="2"/>
  <c r="C73" i="2"/>
  <c r="C72" i="2"/>
  <c r="C71" i="2"/>
  <c r="C66" i="2"/>
  <c r="C65" i="2"/>
  <c r="C64" i="2"/>
  <c r="C63" i="2"/>
  <c r="C62" i="2"/>
  <c r="C61" i="2"/>
  <c r="C59" i="2"/>
  <c r="C57" i="2"/>
  <c r="C55" i="2"/>
  <c r="C54" i="2"/>
  <c r="C53" i="2"/>
  <c r="C52" i="2"/>
  <c r="C50" i="2"/>
  <c r="C48" i="2"/>
  <c r="C46" i="2"/>
  <c r="C44" i="2"/>
  <c r="C42" i="2"/>
  <c r="C41" i="2"/>
  <c r="C40" i="2"/>
  <c r="C39" i="2"/>
  <c r="C37" i="2"/>
  <c r="C36" i="2"/>
  <c r="C35" i="2"/>
  <c r="C34" i="2"/>
  <c r="C32" i="2"/>
  <c r="C30" i="2"/>
  <c r="C29" i="2"/>
  <c r="C28" i="2"/>
  <c r="C27" i="2"/>
  <c r="C25" i="2"/>
  <c r="C24" i="2"/>
  <c r="C23" i="2"/>
  <c r="C22" i="2"/>
  <c r="C20" i="2"/>
  <c r="C19" i="2"/>
  <c r="C18" i="2"/>
  <c r="C17" i="2"/>
  <c r="C14" i="2"/>
  <c r="C13" i="2"/>
  <c r="C12" i="2"/>
  <c r="C11" i="2"/>
  <c r="C10" i="2"/>
</calcChain>
</file>

<file path=xl/sharedStrings.xml><?xml version="1.0" encoding="utf-8"?>
<sst xmlns="http://schemas.openxmlformats.org/spreadsheetml/2006/main" count="359" uniqueCount="285">
  <si>
    <t>№п/п</t>
  </si>
  <si>
    <t>Виды экспертизы</t>
  </si>
  <si>
    <t>Категория сложности</t>
  </si>
  <si>
    <t>Примечание</t>
  </si>
  <si>
    <t>1 категория сложности</t>
  </si>
  <si>
    <t>2  категория сложности</t>
  </si>
  <si>
    <t>Цена (руб.)                     без НДС</t>
  </si>
  <si>
    <t>Цена (руб.)                         без НДС</t>
  </si>
  <si>
    <t xml:space="preserve">1      </t>
  </si>
  <si>
    <t>Стоимость лабораторных испытаний  зависит от вида и количества исследуемых показателей</t>
  </si>
  <si>
    <t>1.1</t>
  </si>
  <si>
    <t>1.2</t>
  </si>
  <si>
    <t>1.3</t>
  </si>
  <si>
    <t>- нефтепродукты, топливо и горюче-смазочные материалы</t>
  </si>
  <si>
    <t>1.4</t>
  </si>
  <si>
    <t>1.5</t>
  </si>
  <si>
    <t>- резино-технические изделия, автомобильные шины</t>
  </si>
  <si>
    <t>2</t>
  </si>
  <si>
    <t>Строительно-техническая экспертиза</t>
  </si>
  <si>
    <t xml:space="preserve">С учетом степени сложности, в зависимости от количества помещений </t>
  </si>
  <si>
    <t>2.1</t>
  </si>
  <si>
    <t>Строительно-техническая экспертиза квартир в новостройках</t>
  </si>
  <si>
    <t>2.2</t>
  </si>
  <si>
    <t>Электротехническая экспертиза</t>
  </si>
  <si>
    <t>2.3</t>
  </si>
  <si>
    <t>2.4</t>
  </si>
  <si>
    <t>Тепловизионная экспертиза (тепловизионное обследование наружных ограждающих конструкций)</t>
  </si>
  <si>
    <t>В зависимости от количества конструкций</t>
  </si>
  <si>
    <t>2.5</t>
  </si>
  <si>
    <t>2.6</t>
  </si>
  <si>
    <t>2.7</t>
  </si>
  <si>
    <t>Экспертиза качества монтажа оконных и дверных заполнений</t>
  </si>
  <si>
    <t>В зависимости от сложности обследования</t>
  </si>
  <si>
    <t>2.8</t>
  </si>
  <si>
    <t>Определение ущерба после затопления, пожара и иных неблагоприятных событий</t>
  </si>
  <si>
    <t>2.9</t>
  </si>
  <si>
    <t>Комплексная экспертиза (определение ущерба после затопления+сантехническая экспертиза)</t>
  </si>
  <si>
    <t>2.10</t>
  </si>
  <si>
    <t>Экспертиза ИЖС, гаражей, дачных домов и т. д.</t>
  </si>
  <si>
    <t>2.11</t>
  </si>
  <si>
    <t>Приемка квартир в новостройках</t>
  </si>
  <si>
    <t>2.12</t>
  </si>
  <si>
    <t>Экспертиза объектов особой сложности</t>
  </si>
  <si>
    <t>В зависимости от объемов и сложности обследования</t>
  </si>
  <si>
    <t>2.13</t>
  </si>
  <si>
    <t>Экспертиза отдельных (нестандартных) видов работ</t>
  </si>
  <si>
    <t xml:space="preserve">3       </t>
  </si>
  <si>
    <t>3.1</t>
  </si>
  <si>
    <t>- мебель</t>
  </si>
  <si>
    <t>3.2</t>
  </si>
  <si>
    <t>- продукция легкой промышленности</t>
  </si>
  <si>
    <t>3.3</t>
  </si>
  <si>
    <t>3.4</t>
  </si>
  <si>
    <t>- сотовые телефоны</t>
  </si>
  <si>
    <t>3.5</t>
  </si>
  <si>
    <t>3.6</t>
  </si>
  <si>
    <t>- оборудование (промышленное, медицинское, климатическое и др.)</t>
  </si>
  <si>
    <t xml:space="preserve">4                                                                                                        </t>
  </si>
  <si>
    <t>4.1</t>
  </si>
  <si>
    <t>- однофазный</t>
  </si>
  <si>
    <t>4.2</t>
  </si>
  <si>
    <t>- трехфазный</t>
  </si>
  <si>
    <t>5</t>
  </si>
  <si>
    <t>6</t>
  </si>
  <si>
    <t>7</t>
  </si>
  <si>
    <t>8</t>
  </si>
  <si>
    <t>Оценка состояния техники бытового и промышленного назначения, в т.ч. для ее списания</t>
  </si>
  <si>
    <t>9</t>
  </si>
  <si>
    <t>Автотехническая экспертиза</t>
  </si>
  <si>
    <t>9.1</t>
  </si>
  <si>
    <t>- техническая экспертиза транспортных средств</t>
  </si>
  <si>
    <t>9.2</t>
  </si>
  <si>
    <t>9.3</t>
  </si>
  <si>
    <t>- оценка стоимости ущерба транспортных средств</t>
  </si>
  <si>
    <t>10</t>
  </si>
  <si>
    <t>11</t>
  </si>
  <si>
    <t>12</t>
  </si>
  <si>
    <t>13</t>
  </si>
  <si>
    <t>14</t>
  </si>
  <si>
    <t>Оценочная экспертиза</t>
  </si>
  <si>
    <t>15</t>
  </si>
  <si>
    <t>Землеустроительная экспертиза</t>
  </si>
  <si>
    <t>16</t>
  </si>
  <si>
    <t>Стоимость лабораторных испытаний зависит от вида и количества исследуемых показателей</t>
  </si>
  <si>
    <t>17</t>
  </si>
  <si>
    <t>18</t>
  </si>
  <si>
    <t>19</t>
  </si>
  <si>
    <t>20</t>
  </si>
  <si>
    <t>В зависимости от количества и вида оборудования</t>
  </si>
  <si>
    <t>21</t>
  </si>
  <si>
    <t>Информационно-консультационные услуги</t>
  </si>
  <si>
    <t>В зависимости от степени сложности поставленных задач</t>
  </si>
  <si>
    <t>22</t>
  </si>
  <si>
    <t>Участие  эксперта в судебном заседании</t>
  </si>
  <si>
    <t>В зависимости от степени сложности экспертизы</t>
  </si>
  <si>
    <t>23</t>
  </si>
  <si>
    <t>Выезд эксперта для отбора образцов</t>
  </si>
  <si>
    <t>Справочно:</t>
  </si>
  <si>
    <t xml:space="preserve">1 категория - экспертизы, имеющие до 3-х признаков сложности;    </t>
  </si>
  <si>
    <t xml:space="preserve">2 категория - экспертизы,  имеющие три признака сложности;                     </t>
  </si>
  <si>
    <t xml:space="preserve">3 категория - экспертизы, имеющие четыре и более признака сложности.            </t>
  </si>
  <si>
    <t xml:space="preserve">При определении сложности судебной экспертизы учитываются следующие признаки:   </t>
  </si>
  <si>
    <t xml:space="preserve">  -   множественность поставленных вопросов (свыше трех вопровсов, требующих проведения исследования); </t>
  </si>
  <si>
    <t xml:space="preserve">  -   необходимость разработки новых расчетных моделей и частных методик исследования для решения поставленных вопросов;</t>
  </si>
  <si>
    <t>№ п/п</t>
  </si>
  <si>
    <t>Наименование вида работ</t>
  </si>
  <si>
    <t>Разработка ТУ (СТО)</t>
  </si>
  <si>
    <t>Экспертиза ТУ (СТО)</t>
  </si>
  <si>
    <t>Изготовление дубликата (заверенной копии) КЛП</t>
  </si>
  <si>
    <t>Актуализация нормативного документа, (1 документ)</t>
  </si>
  <si>
    <t>Актуализация нормативного документа с внесением изменений, (1 документ)</t>
  </si>
  <si>
    <t>Абонементное обслуживание НД, (1 документ)</t>
  </si>
  <si>
    <t>Абонементное обслуживание НД не более 40 документов, (месячное обслуживание)</t>
  </si>
  <si>
    <t>Информационные услуги в области технического регулирования с выдачей официальных копий документов, воспроизведенных с использованием автоматизированной системы Распространения стандартов" (АИС "РСТ"), (1 документ)</t>
  </si>
  <si>
    <t>Прейскурант, утвержденный Федеральным агенством по техническому регулированию и метрологии</t>
  </si>
  <si>
    <t>Консультация по вопросам разработки ТУ (СТО), присвоение кодов ОКПД 2, ОКС (1 чел/час)</t>
  </si>
  <si>
    <t>1.6</t>
  </si>
  <si>
    <t>Подборка нормативной документации по тематике заказчика, (в пределах 1 чел/часа)</t>
  </si>
  <si>
    <t>1</t>
  </si>
  <si>
    <t xml:space="preserve">1. При наличии факторов, отличающихся от заложенных в расчет стоимости услуг, к ценам настоящего Прейскуранта могут применяться: </t>
  </si>
  <si>
    <t>2. Перечень признаков не исчерпывающий и может дополняться экспертом в зависимости от рода и видов проводимой экспертизы и иных условий.</t>
  </si>
  <si>
    <t xml:space="preserve">3. Стоимость экспертизы может быть увеличена на соответствующую сумму дополнительных затрат по организации, материально-техническому обеспечению производства экспертизы и др.     </t>
  </si>
  <si>
    <t>(оформляется для оборудования, находящегося в эксплуатации с 2004 г. по настоящее время)</t>
  </si>
  <si>
    <t xml:space="preserve">Экспертиза оборудования детских игровых площадок </t>
  </si>
  <si>
    <t>Комплексная экспертиза (строительно-техническая экспертиза + тепловизионное обследование)</t>
  </si>
  <si>
    <t>Комплексная экспертиза (строительно-техническая экспертиза + электротехническая экспертиза + тепловизионное обследование)</t>
  </si>
  <si>
    <t>1 - комнатная квартира</t>
  </si>
  <si>
    <t>2 - комнатная квартира</t>
  </si>
  <si>
    <t>3 - комнатная квартира</t>
  </si>
  <si>
    <t>4 - комнатная квартира</t>
  </si>
  <si>
    <t>Комплексная экспертиза (строительно-техническая экспертиза + электротехническая экспертиза)</t>
  </si>
  <si>
    <t xml:space="preserve">  -   отнесение экспертизы к комплексной либо повторной;</t>
  </si>
  <si>
    <t>Услуга по актуализации НД и распространению официальных копий документов по стандартизации</t>
  </si>
  <si>
    <t>Разработка и экспертиза ТУ и СТО</t>
  </si>
  <si>
    <t>Актуализация нормативного документа, (1 документ) для Хакасского филиала</t>
  </si>
  <si>
    <t>Начальник отдела стандартизации и оценки соответствия</t>
  </si>
  <si>
    <t xml:space="preserve">Стоимость услуги носит договорной характер, определяется по фактически затраченному времени </t>
  </si>
  <si>
    <t>Внесение изменений в ТУ (СТО)</t>
  </si>
  <si>
    <t>Учетная регистрация КЛП</t>
  </si>
  <si>
    <t>Цена руб., (без НДС)</t>
  </si>
  <si>
    <t>ПРЕЙСКУРАНТ</t>
  </si>
  <si>
    <t>24</t>
  </si>
  <si>
    <t xml:space="preserve">3. Стоимость информационных услуг в области стандартизации и оценки соответствия, не включенных в Прейскурант, может носить договорной характер и определяется по фактически затраченному времени.  </t>
  </si>
  <si>
    <t>Начальник ПЭО</t>
  </si>
  <si>
    <t>В зависимости от вида исследуемых объектов, их количества и территориальной отдаленности</t>
  </si>
  <si>
    <t>В зависимости от объемов, сложности обследования и территориальной отдаленности</t>
  </si>
  <si>
    <t xml:space="preserve">  -   многообъектность (более трех объектов или более 200 листов материала дела);</t>
  </si>
  <si>
    <t xml:space="preserve">7.Стоимость услуг отдела стандартизации и оценки соответствия может носить договорной характер. </t>
  </si>
  <si>
    <t>Н.И. Воронкина</t>
  </si>
  <si>
    <t xml:space="preserve">В.В. Осецкая </t>
  </si>
  <si>
    <t>В.В. Осецкая</t>
  </si>
  <si>
    <t>- лакокрасочные материалы и покрытия</t>
  </si>
  <si>
    <t>- строительные материалы</t>
  </si>
  <si>
    <t>- изделия из металлов и сплавов</t>
  </si>
  <si>
    <t>- технически сложные товары</t>
  </si>
  <si>
    <t>- часы и часовые механизмы</t>
  </si>
  <si>
    <t>- техническая экспертиза узлов, агрегатов и др. запасных частей и принадлежностей</t>
  </si>
  <si>
    <t xml:space="preserve">1.2 Повышающий коэффициент в размере 30% за дополнительные затраты времени, связанные с проведением консультаций и информационных услуг в установленной сфере деятельности (изучение эксплуатационной документации, дополнительное изучение нормативной документации).  </t>
  </si>
  <si>
    <t>2. Стоимость услуг в области стандартизации и оценки соответствия, может носить договорной характер.</t>
  </si>
  <si>
    <r>
      <t xml:space="preserve">Сантехническая экспертиза </t>
    </r>
    <r>
      <rPr>
        <sz val="12"/>
        <rFont val="Times New Roman"/>
        <family val="1"/>
        <charset val="204"/>
      </rPr>
      <t>(фитинги, смесители, трубы, краны и т.д) без лабораторных испытаний</t>
    </r>
  </si>
  <si>
    <r>
      <t>Экспертиза сварных соединений</t>
    </r>
    <r>
      <rPr>
        <sz val="12"/>
        <rFont val="Times New Roman"/>
        <family val="1"/>
        <charset val="204"/>
      </rPr>
      <t xml:space="preserve"> с применением  рентгеноскопических и ультразвуковых испытаний</t>
    </r>
  </si>
  <si>
    <r>
      <t>Экспертиза угля</t>
    </r>
    <r>
      <rPr>
        <sz val="12"/>
        <rFont val="Times New Roman"/>
        <family val="1"/>
        <charset val="204"/>
      </rPr>
      <t xml:space="preserve"> (с учетом лабораторных испытаний)</t>
    </r>
  </si>
  <si>
    <r>
      <t>Экспертиза спиртосодержащих жидкостей</t>
    </r>
    <r>
      <rPr>
        <sz val="12"/>
        <rFont val="Times New Roman"/>
        <family val="1"/>
        <charset val="204"/>
      </rPr>
      <t xml:space="preserve"> (с учетом лабораторных испытаний) </t>
    </r>
  </si>
  <si>
    <r>
      <t xml:space="preserve">Акт консультации </t>
    </r>
    <r>
      <rPr>
        <sz val="12"/>
        <rFont val="Times New Roman"/>
        <family val="1"/>
        <charset val="204"/>
      </rPr>
      <t>(оформляется при приемке оборудования, если оборудование находится в эксплуатации не более 5 лет)</t>
    </r>
  </si>
  <si>
    <r>
      <t xml:space="preserve">Акт о непригодности оборудования к дальнейшему использованию (списание) </t>
    </r>
    <r>
      <rPr>
        <sz val="12"/>
        <rFont val="Times New Roman"/>
        <family val="1"/>
        <charset val="204"/>
      </rPr>
      <t>(оформляется на ветхое, неисправное оборудование)</t>
    </r>
  </si>
  <si>
    <r>
      <t>Товароведческая экспертиза непродовольственных товаров</t>
    </r>
    <r>
      <rPr>
        <sz val="12"/>
        <rFont val="Times New Roman"/>
        <family val="1"/>
        <charset val="204"/>
      </rPr>
      <t xml:space="preserve"> (без учета лабораторных испытаний)</t>
    </r>
  </si>
  <si>
    <r>
      <t xml:space="preserve">Экспертиза пищевой продукции и продовольственного сырья 
</t>
    </r>
    <r>
      <rPr>
        <sz val="12"/>
        <rFont val="Times New Roman"/>
        <family val="1"/>
        <charset val="204"/>
      </rPr>
      <t>(без учета лабораторных испытаний)</t>
    </r>
  </si>
  <si>
    <r>
      <t xml:space="preserve">Ихтиологическая экспертиза 
</t>
    </r>
    <r>
      <rPr>
        <sz val="12"/>
        <rFont val="Times New Roman"/>
        <family val="1"/>
        <charset val="204"/>
      </rPr>
      <t>(без учета лабораторных испытаний)</t>
    </r>
  </si>
  <si>
    <r>
      <t xml:space="preserve">Токсикологическая экспертиза
</t>
    </r>
    <r>
      <rPr>
        <sz val="12"/>
        <rFont val="Times New Roman"/>
        <family val="1"/>
        <charset val="204"/>
      </rPr>
      <t>(без учета лабораторных испытаний)</t>
    </r>
  </si>
  <si>
    <r>
      <t xml:space="preserve">Экспертиза параметров тепло и водоснабжения
</t>
    </r>
    <r>
      <rPr>
        <sz val="12"/>
        <rFont val="Times New Roman"/>
        <family val="1"/>
        <charset val="204"/>
      </rPr>
      <t>(давление, температуры, расхода)</t>
    </r>
  </si>
  <si>
    <t>Экспертиза инженерных систем водоснабжения 
и водоотведения</t>
  </si>
  <si>
    <t>Оценка стоимости предприятий, в т.ч. машин 
и оборудования и др.</t>
  </si>
  <si>
    <t xml:space="preserve">  -   необходимость осмотра объектов, находящихся вне территории экспертного учреждения, либо проведения исследования на базе других учреждений 
и др.;</t>
  </si>
  <si>
    <t xml:space="preserve">1.1 Повышающий коэффициент:
- в размере 100% за срочное оказание услуг (в течение 1 рабочего дня); 
- в размере 50% за срочное оказание услуг (в течение 3-х рабочих дней). </t>
  </si>
  <si>
    <t xml:space="preserve">  -  территориальная отдаленность.</t>
  </si>
  <si>
    <t>*</t>
  </si>
  <si>
    <t>Стоимость лабораторных испытаний зависит от вида 
и количества исследуемых
показателей</t>
  </si>
  <si>
    <t>Стоимость лабораторных
испытаний зависит от вида и количества исследуемых показателей</t>
  </si>
  <si>
    <t>на 2026 год</t>
  </si>
  <si>
    <t>1 ед. от 14 596,00</t>
  </si>
  <si>
    <t>3 ед. от 20 691,00</t>
  </si>
  <si>
    <t>5 ед. от 24 860,00</t>
  </si>
  <si>
    <t>от 10 до 15 ед.                  22 897,00</t>
  </si>
  <si>
    <t>от 5 до 10 ед.                     19 463,00</t>
  </si>
  <si>
    <t>от 31 116,00</t>
  </si>
  <si>
    <t>от 74 741,00</t>
  </si>
  <si>
    <t>от 187 012,00</t>
  </si>
  <si>
    <t>от 5 до 10 ед      22 859,00</t>
  </si>
  <si>
    <t>от 10 до 15 ед.             29 093,00</t>
  </si>
  <si>
    <t>от 16 616,00</t>
  </si>
  <si>
    <t xml:space="preserve">от 12 351,00 </t>
  </si>
  <si>
    <t>от 22 897,00</t>
  </si>
  <si>
    <t>от 28 870,00</t>
  </si>
  <si>
    <t xml:space="preserve">от 33 201,00 </t>
  </si>
  <si>
    <t>от 24 924,00</t>
  </si>
  <si>
    <t>от 68 486,00</t>
  </si>
  <si>
    <t>от 49 721,00</t>
  </si>
  <si>
    <t>от 83 082,00</t>
  </si>
  <si>
    <t>от 170 010,00</t>
  </si>
  <si>
    <t>от 42 593,00</t>
  </si>
  <si>
    <t>от 47 508,00</t>
  </si>
  <si>
    <t>от 50 784,00</t>
  </si>
  <si>
    <t>от 52 422,00</t>
  </si>
  <si>
    <t>от 26 355,00</t>
  </si>
  <si>
    <t>от 29 517,00</t>
  </si>
  <si>
    <t>от 31 625,00</t>
  </si>
  <si>
    <t>от 33 734,00</t>
  </si>
  <si>
    <t>от 68 946,00</t>
  </si>
  <si>
    <t>от 77 024,00</t>
  </si>
  <si>
    <t>от 82 409,00</t>
  </si>
  <si>
    <t>от 86 156,00</t>
  </si>
  <si>
    <t>от 30 308,00</t>
  </si>
  <si>
    <t>от 73 861,00</t>
  </si>
  <si>
    <t>от 77 137,00</t>
  </si>
  <si>
    <t xml:space="preserve">от 78 775,00 </t>
  </si>
  <si>
    <t>от 103 377,00</t>
  </si>
  <si>
    <t>от 108 762,00</t>
  </si>
  <si>
    <t>от 112 509,00</t>
  </si>
  <si>
    <t>от 44 644,00</t>
  </si>
  <si>
    <t>от 60 613,00</t>
  </si>
  <si>
    <t>от 15 813,00</t>
  </si>
  <si>
    <t>от 21 084,00</t>
  </si>
  <si>
    <t>от 26 353,00</t>
  </si>
  <si>
    <t>от 29 516,00</t>
  </si>
  <si>
    <t>от 85 080,00</t>
  </si>
  <si>
    <t>от 18 185,00</t>
  </si>
  <si>
    <t>от 14 435,00</t>
  </si>
  <si>
    <t>от 24 860,00</t>
  </si>
  <si>
    <t>от 10 264,00</t>
  </si>
  <si>
    <t>от 16 520,00</t>
  </si>
  <si>
    <t>от 22 775,00</t>
  </si>
  <si>
    <t>от 16 002,00</t>
  </si>
  <si>
    <t>от 26 186,00</t>
  </si>
  <si>
    <t>от 16 028,00</t>
  </si>
  <si>
    <t>от 51 965,00</t>
  </si>
  <si>
    <t>от 12 831,00</t>
  </si>
  <si>
    <t>от 17 002,00</t>
  </si>
  <si>
    <t>от 37 368,00</t>
  </si>
  <si>
    <t>от 15 238,00</t>
  </si>
  <si>
    <t>от 36 088,00</t>
  </si>
  <si>
    <t>от 89 337,00</t>
  </si>
  <si>
    <t>от 20 367,00</t>
  </si>
  <si>
    <t>от 8 020,00</t>
  </si>
  <si>
    <t>от 13 738,00</t>
  </si>
  <si>
    <t>от 27 476,00</t>
  </si>
  <si>
    <t>от 17 173,00</t>
  </si>
  <si>
    <t>от 18 317,00</t>
  </si>
  <si>
    <t>от 45 793,00</t>
  </si>
  <si>
    <t>от 60 446,00</t>
  </si>
  <si>
    <t>от 24 657,00</t>
  </si>
  <si>
    <t>от 35 798,00</t>
  </si>
  <si>
    <t>Раздел № 2</t>
  </si>
  <si>
    <t>Раздел № 1</t>
  </si>
  <si>
    <t>от   95 301,00</t>
  </si>
  <si>
    <t>Стоимость расходов зависит от количества отбираемых проб и затраченного времени (чел/час)</t>
  </si>
  <si>
    <t>3 категория сложности</t>
  </si>
  <si>
    <t>до 5 ед. 
13 738,00</t>
  </si>
  <si>
    <t>до 5 ед. 
14 596,00</t>
  </si>
  <si>
    <t>на услуги по экспертизе (товаров, услуг)</t>
  </si>
  <si>
    <t>РОССТАНДАРТ</t>
  </si>
  <si>
    <t>ФЕДЕРАЛЬНОЕ БЮДЖЕТНОЕ УЧРЕЖДЕНИЕ
«ГОСУДАРСТВЕННЫЙ РЕГИОНАЛЬНЫЙ ЦЕНТР СТАНДАРТИЗАЦИИ, 
МЕТРОЛОГИИ И ИСПЫТАНИЙ В КРАСНОЯРСКОМ КРАЕ,
РЕСПУБЛИКЕ ХАКАСИЯ и РЕСПУБЛИКЕ ТЫВА»</t>
  </si>
  <si>
    <t>(ФБУ «Красноярский ЦСМ»)</t>
  </si>
  <si>
    <t xml:space="preserve">НА 2026 ГОД </t>
  </si>
  <si>
    <t>вводится в действие с 01.01.2026</t>
  </si>
  <si>
    <t>г. Красноярск</t>
  </si>
  <si>
    <t>НА УСЛУГИ ПО ЭКСПЕРТИЗЕ (ТОВАРОВ, УСЛУГ), ФИЗИЧЕСКИХ ФАКТОРОВ, РАЗРАБОТКЕ, АКТУАЛИЗАЦИИ И РАСПРТРАНЕНИЮ НОРМАТИВНОЙ ДОКУМЕНТАЦИИ</t>
  </si>
  <si>
    <r>
      <t xml:space="preserve">Экспертиза материалов, веществ и изделий </t>
    </r>
    <r>
      <rPr>
        <sz val="12"/>
        <rFont val="Times New Roman"/>
        <family val="1"/>
        <charset val="204"/>
      </rPr>
      <t>(без учета лабораторных испытаний) (стоимость работ определяется от степени сложности и подразделяется на 3 категории сложности)</t>
    </r>
  </si>
  <si>
    <t>Цена ч/час (руб.), 
без НДС</t>
  </si>
  <si>
    <t xml:space="preserve">4. По согласованию с Заказчиком за выполнение услуг в срочном порядке если это допустимо, заказчиком оплачивается дополнительно:
- в размере до 50% от тарифа (ст-ть 1 чел./часа) - при оказании услуги в течение одного рабочего дня;
- в размере до 30% от тарифа (ст-ть 1 чел./часа) - при оказании услуги в течение трех рабочих дней.                                                                                                             </t>
  </si>
  <si>
    <t>5. При оказании услуг по доставке эксперта до места оказания услуг и обратно (судебное заседание, выезд на место экспертизы и др.), взимается плата из расчета стоимости 1 часа работы служебного автомобиля ФБУ «Красноярский ЦСМ» и могут быть включены в счет отдельной строкой «Транспортная услуга».</t>
  </si>
  <si>
    <t>6. Перечень экспертиз может быть расширен в соответствии с областью стандартизации, обеспечения единства измерений и подтверждения соответствия (сертификации).</t>
  </si>
  <si>
    <t>на услуги по разработке, экспертизе, актуализации 
и распространению нормативной документации (НД)</t>
  </si>
  <si>
    <t xml:space="preserve">1. Стоимость производства экспертиз  определяется по степени сложности и подразделяется на 3 категории сложности: в каждом конкретном случае расчитывается исходя из фактически затраченного времени (час.) в соответствии с калькуляцией. Категории сложности включают в себя признаки сложности:                     </t>
  </si>
  <si>
    <t>от 17 527,00</t>
  </si>
  <si>
    <t>от 26 752,00</t>
  </si>
  <si>
    <t>от 35 977,00</t>
  </si>
  <si>
    <t>от 20 756,00</t>
  </si>
  <si>
    <t>от 29 981,00</t>
  </si>
  <si>
    <t>от 39 206,00</t>
  </si>
  <si>
    <t>4.3</t>
  </si>
  <si>
    <t>от 22 681,00</t>
  </si>
  <si>
    <t>от 31 906,00</t>
  </si>
  <si>
    <t>от 41 131,00</t>
  </si>
  <si>
    <t>Экспертиза счетчиков электрической энергии и трансформаторов тока</t>
  </si>
  <si>
    <t>- трансформаторы тока измерительные (в количестве 3-х 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</si>
</sst>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2" x14ac:knownFonts="1">
    <font>
      <sz val="10"/>
      <name val="Arial"/>
      <charset val="1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138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textRotation="177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/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2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3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9" fillId="3" borderId="0" xfId="1" applyFont="1" applyFill="1"/>
    <xf numFmtId="0" fontId="9" fillId="0" borderId="0" xfId="1" applyFont="1"/>
    <xf numFmtId="0" fontId="2" fillId="3" borderId="0" xfId="1" applyFont="1" applyFill="1"/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10" fillId="3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7" fillId="3" borderId="0" xfId="1" applyFont="1" applyFill="1" applyAlignment="1">
      <alignment horizontal="left"/>
    </xf>
    <xf numFmtId="0" fontId="3" fillId="3" borderId="0" xfId="1" applyFont="1" applyFill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F970F63-2260-4EB2-80CC-895AC907B3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94E0-57F3-4B65-A7AE-3604BE2D7812}">
  <sheetPr>
    <pageSetUpPr fitToPage="1"/>
  </sheetPr>
  <dimension ref="A1:F44"/>
  <sheetViews>
    <sheetView view="pageBreakPreview" zoomScale="70" zoomScaleSheetLayoutView="70" workbookViewId="0">
      <selection activeCell="W28" sqref="W28"/>
    </sheetView>
  </sheetViews>
  <sheetFormatPr defaultRowHeight="11.25" x14ac:dyDescent="0.2"/>
  <cols>
    <col min="1" max="6" width="14.42578125" style="80" customWidth="1"/>
    <col min="7" max="256" width="9.140625" style="80"/>
    <col min="257" max="262" width="14.42578125" style="80" customWidth="1"/>
    <col min="263" max="512" width="9.140625" style="80"/>
    <col min="513" max="518" width="14.42578125" style="80" customWidth="1"/>
    <col min="519" max="768" width="9.140625" style="80"/>
    <col min="769" max="774" width="14.42578125" style="80" customWidth="1"/>
    <col min="775" max="1024" width="9.140625" style="80"/>
    <col min="1025" max="1030" width="14.42578125" style="80" customWidth="1"/>
    <col min="1031" max="1280" width="9.140625" style="80"/>
    <col min="1281" max="1286" width="14.42578125" style="80" customWidth="1"/>
    <col min="1287" max="1536" width="9.140625" style="80"/>
    <col min="1537" max="1542" width="14.42578125" style="80" customWidth="1"/>
    <col min="1543" max="1792" width="9.140625" style="80"/>
    <col min="1793" max="1798" width="14.42578125" style="80" customWidth="1"/>
    <col min="1799" max="2048" width="9.140625" style="80"/>
    <col min="2049" max="2054" width="14.42578125" style="80" customWidth="1"/>
    <col min="2055" max="2304" width="9.140625" style="80"/>
    <col min="2305" max="2310" width="14.42578125" style="80" customWidth="1"/>
    <col min="2311" max="2560" width="9.140625" style="80"/>
    <col min="2561" max="2566" width="14.42578125" style="80" customWidth="1"/>
    <col min="2567" max="2816" width="9.140625" style="80"/>
    <col min="2817" max="2822" width="14.42578125" style="80" customWidth="1"/>
    <col min="2823" max="3072" width="9.140625" style="80"/>
    <col min="3073" max="3078" width="14.42578125" style="80" customWidth="1"/>
    <col min="3079" max="3328" width="9.140625" style="80"/>
    <col min="3329" max="3334" width="14.42578125" style="80" customWidth="1"/>
    <col min="3335" max="3584" width="9.140625" style="80"/>
    <col min="3585" max="3590" width="14.42578125" style="80" customWidth="1"/>
    <col min="3591" max="3840" width="9.140625" style="80"/>
    <col min="3841" max="3846" width="14.42578125" style="80" customWidth="1"/>
    <col min="3847" max="4096" width="9.140625" style="80"/>
    <col min="4097" max="4102" width="14.42578125" style="80" customWidth="1"/>
    <col min="4103" max="4352" width="9.140625" style="80"/>
    <col min="4353" max="4358" width="14.42578125" style="80" customWidth="1"/>
    <col min="4359" max="4608" width="9.140625" style="80"/>
    <col min="4609" max="4614" width="14.42578125" style="80" customWidth="1"/>
    <col min="4615" max="4864" width="9.140625" style="80"/>
    <col min="4865" max="4870" width="14.42578125" style="80" customWidth="1"/>
    <col min="4871" max="5120" width="9.140625" style="80"/>
    <col min="5121" max="5126" width="14.42578125" style="80" customWidth="1"/>
    <col min="5127" max="5376" width="9.140625" style="80"/>
    <col min="5377" max="5382" width="14.42578125" style="80" customWidth="1"/>
    <col min="5383" max="5632" width="9.140625" style="80"/>
    <col min="5633" max="5638" width="14.42578125" style="80" customWidth="1"/>
    <col min="5639" max="5888" width="9.140625" style="80"/>
    <col min="5889" max="5894" width="14.42578125" style="80" customWidth="1"/>
    <col min="5895" max="6144" width="9.140625" style="80"/>
    <col min="6145" max="6150" width="14.42578125" style="80" customWidth="1"/>
    <col min="6151" max="6400" width="9.140625" style="80"/>
    <col min="6401" max="6406" width="14.42578125" style="80" customWidth="1"/>
    <col min="6407" max="6656" width="9.140625" style="80"/>
    <col min="6657" max="6662" width="14.42578125" style="80" customWidth="1"/>
    <col min="6663" max="6912" width="9.140625" style="80"/>
    <col min="6913" max="6918" width="14.42578125" style="80" customWidth="1"/>
    <col min="6919" max="7168" width="9.140625" style="80"/>
    <col min="7169" max="7174" width="14.42578125" style="80" customWidth="1"/>
    <col min="7175" max="7424" width="9.140625" style="80"/>
    <col min="7425" max="7430" width="14.42578125" style="80" customWidth="1"/>
    <col min="7431" max="7680" width="9.140625" style="80"/>
    <col min="7681" max="7686" width="14.42578125" style="80" customWidth="1"/>
    <col min="7687" max="7936" width="9.140625" style="80"/>
    <col min="7937" max="7942" width="14.42578125" style="80" customWidth="1"/>
    <col min="7943" max="8192" width="9.140625" style="80"/>
    <col min="8193" max="8198" width="14.42578125" style="80" customWidth="1"/>
    <col min="8199" max="8448" width="9.140625" style="80"/>
    <col min="8449" max="8454" width="14.42578125" style="80" customWidth="1"/>
    <col min="8455" max="8704" width="9.140625" style="80"/>
    <col min="8705" max="8710" width="14.42578125" style="80" customWidth="1"/>
    <col min="8711" max="8960" width="9.140625" style="80"/>
    <col min="8961" max="8966" width="14.42578125" style="80" customWidth="1"/>
    <col min="8967" max="9216" width="9.140625" style="80"/>
    <col min="9217" max="9222" width="14.42578125" style="80" customWidth="1"/>
    <col min="9223" max="9472" width="9.140625" style="80"/>
    <col min="9473" max="9478" width="14.42578125" style="80" customWidth="1"/>
    <col min="9479" max="9728" width="9.140625" style="80"/>
    <col min="9729" max="9734" width="14.42578125" style="80" customWidth="1"/>
    <col min="9735" max="9984" width="9.140625" style="80"/>
    <col min="9985" max="9990" width="14.42578125" style="80" customWidth="1"/>
    <col min="9991" max="10240" width="9.140625" style="80"/>
    <col min="10241" max="10246" width="14.42578125" style="80" customWidth="1"/>
    <col min="10247" max="10496" width="9.140625" style="80"/>
    <col min="10497" max="10502" width="14.42578125" style="80" customWidth="1"/>
    <col min="10503" max="10752" width="9.140625" style="80"/>
    <col min="10753" max="10758" width="14.42578125" style="80" customWidth="1"/>
    <col min="10759" max="11008" width="9.140625" style="80"/>
    <col min="11009" max="11014" width="14.42578125" style="80" customWidth="1"/>
    <col min="11015" max="11264" width="9.140625" style="80"/>
    <col min="11265" max="11270" width="14.42578125" style="80" customWidth="1"/>
    <col min="11271" max="11520" width="9.140625" style="80"/>
    <col min="11521" max="11526" width="14.42578125" style="80" customWidth="1"/>
    <col min="11527" max="11776" width="9.140625" style="80"/>
    <col min="11777" max="11782" width="14.42578125" style="80" customWidth="1"/>
    <col min="11783" max="12032" width="9.140625" style="80"/>
    <col min="12033" max="12038" width="14.42578125" style="80" customWidth="1"/>
    <col min="12039" max="12288" width="9.140625" style="80"/>
    <col min="12289" max="12294" width="14.42578125" style="80" customWidth="1"/>
    <col min="12295" max="12544" width="9.140625" style="80"/>
    <col min="12545" max="12550" width="14.42578125" style="80" customWidth="1"/>
    <col min="12551" max="12800" width="9.140625" style="80"/>
    <col min="12801" max="12806" width="14.42578125" style="80" customWidth="1"/>
    <col min="12807" max="13056" width="9.140625" style="80"/>
    <col min="13057" max="13062" width="14.42578125" style="80" customWidth="1"/>
    <col min="13063" max="13312" width="9.140625" style="80"/>
    <col min="13313" max="13318" width="14.42578125" style="80" customWidth="1"/>
    <col min="13319" max="13568" width="9.140625" style="80"/>
    <col min="13569" max="13574" width="14.42578125" style="80" customWidth="1"/>
    <col min="13575" max="13824" width="9.140625" style="80"/>
    <col min="13825" max="13830" width="14.42578125" style="80" customWidth="1"/>
    <col min="13831" max="14080" width="9.140625" style="80"/>
    <col min="14081" max="14086" width="14.42578125" style="80" customWidth="1"/>
    <col min="14087" max="14336" width="9.140625" style="80"/>
    <col min="14337" max="14342" width="14.42578125" style="80" customWidth="1"/>
    <col min="14343" max="14592" width="9.140625" style="80"/>
    <col min="14593" max="14598" width="14.42578125" style="80" customWidth="1"/>
    <col min="14599" max="14848" width="9.140625" style="80"/>
    <col min="14849" max="14854" width="14.42578125" style="80" customWidth="1"/>
    <col min="14855" max="15104" width="9.140625" style="80"/>
    <col min="15105" max="15110" width="14.42578125" style="80" customWidth="1"/>
    <col min="15111" max="15360" width="9.140625" style="80"/>
    <col min="15361" max="15366" width="14.42578125" style="80" customWidth="1"/>
    <col min="15367" max="15616" width="9.140625" style="80"/>
    <col min="15617" max="15622" width="14.42578125" style="80" customWidth="1"/>
    <col min="15623" max="15872" width="9.140625" style="80"/>
    <col min="15873" max="15878" width="14.42578125" style="80" customWidth="1"/>
    <col min="15879" max="16128" width="9.140625" style="80"/>
    <col min="16129" max="16134" width="14.42578125" style="80" customWidth="1"/>
    <col min="16135" max="16384" width="9.140625" style="80"/>
  </cols>
  <sheetData>
    <row r="1" spans="1:6" ht="12.75" x14ac:dyDescent="0.2">
      <c r="A1" s="79"/>
      <c r="B1" s="79"/>
      <c r="C1" s="79"/>
      <c r="D1" s="79"/>
      <c r="E1" s="97"/>
      <c r="F1" s="97"/>
    </row>
    <row r="2" spans="1:6" ht="12.75" x14ac:dyDescent="0.2">
      <c r="A2" s="79"/>
      <c r="B2" s="79"/>
      <c r="C2" s="79"/>
      <c r="D2" s="79"/>
      <c r="E2" s="97"/>
      <c r="F2" s="97"/>
    </row>
    <row r="3" spans="1:6" ht="15.75" x14ac:dyDescent="0.25">
      <c r="A3" s="96" t="s">
        <v>259</v>
      </c>
      <c r="B3" s="96"/>
      <c r="C3" s="96"/>
      <c r="D3" s="96"/>
      <c r="E3" s="96"/>
      <c r="F3" s="96"/>
    </row>
    <row r="4" spans="1:6" ht="15.75" x14ac:dyDescent="0.25">
      <c r="A4" s="95"/>
      <c r="B4" s="95"/>
      <c r="C4" s="95"/>
      <c r="D4" s="95"/>
      <c r="E4" s="95"/>
      <c r="F4" s="95"/>
    </row>
    <row r="5" spans="1:6" ht="70.5" customHeight="1" x14ac:dyDescent="0.2">
      <c r="A5" s="98" t="s">
        <v>260</v>
      </c>
      <c r="B5" s="98"/>
      <c r="C5" s="98"/>
      <c r="D5" s="98"/>
      <c r="E5" s="98"/>
      <c r="F5" s="98"/>
    </row>
    <row r="6" spans="1:6" ht="15.75" x14ac:dyDescent="0.25">
      <c r="A6" s="96" t="s">
        <v>261</v>
      </c>
      <c r="B6" s="96"/>
      <c r="C6" s="96"/>
      <c r="D6" s="96"/>
      <c r="E6" s="96"/>
      <c r="F6" s="96"/>
    </row>
    <row r="7" spans="1:6" ht="15.75" x14ac:dyDescent="0.25">
      <c r="A7" s="81"/>
      <c r="B7" s="81"/>
      <c r="C7" s="81"/>
      <c r="D7" s="81"/>
      <c r="E7" s="81"/>
      <c r="F7" s="81"/>
    </row>
    <row r="8" spans="1:6" x14ac:dyDescent="0.2">
      <c r="A8" s="79"/>
      <c r="B8" s="79"/>
      <c r="C8" s="79"/>
      <c r="D8" s="79"/>
      <c r="E8" s="79"/>
      <c r="F8" s="79"/>
    </row>
    <row r="9" spans="1:6" x14ac:dyDescent="0.2">
      <c r="A9" s="79"/>
      <c r="B9" s="79"/>
      <c r="C9" s="79"/>
      <c r="D9" s="79"/>
      <c r="E9" s="79"/>
      <c r="F9" s="79"/>
    </row>
    <row r="10" spans="1:6" x14ac:dyDescent="0.2">
      <c r="A10" s="79"/>
      <c r="B10" s="79"/>
      <c r="C10" s="79"/>
      <c r="D10" s="79"/>
      <c r="E10" s="79"/>
      <c r="F10" s="79"/>
    </row>
    <row r="11" spans="1:6" x14ac:dyDescent="0.2">
      <c r="A11" s="79"/>
      <c r="B11" s="79"/>
      <c r="C11" s="79"/>
      <c r="D11" s="79"/>
      <c r="E11" s="79"/>
      <c r="F11" s="79"/>
    </row>
    <row r="12" spans="1:6" x14ac:dyDescent="0.2">
      <c r="A12" s="79"/>
      <c r="B12" s="79"/>
      <c r="C12" s="79"/>
      <c r="D12" s="79"/>
      <c r="E12" s="79"/>
      <c r="F12" s="79"/>
    </row>
    <row r="13" spans="1:6" x14ac:dyDescent="0.2">
      <c r="A13" s="79"/>
      <c r="B13" s="79"/>
      <c r="C13" s="79"/>
      <c r="D13" s="79"/>
      <c r="E13" s="79"/>
      <c r="F13" s="79"/>
    </row>
    <row r="14" spans="1:6" x14ac:dyDescent="0.2">
      <c r="A14" s="79"/>
      <c r="B14" s="79"/>
      <c r="C14" s="79"/>
      <c r="D14" s="79"/>
      <c r="E14" s="79"/>
      <c r="F14" s="79"/>
    </row>
    <row r="15" spans="1:6" ht="25.5" x14ac:dyDescent="0.2">
      <c r="A15" s="91" t="s">
        <v>140</v>
      </c>
      <c r="B15" s="91"/>
      <c r="C15" s="91"/>
      <c r="D15" s="91"/>
      <c r="E15" s="91"/>
      <c r="F15" s="91"/>
    </row>
    <row r="16" spans="1:6" ht="12" customHeight="1" x14ac:dyDescent="0.2">
      <c r="A16" s="79"/>
      <c r="B16" s="79"/>
      <c r="C16" s="79"/>
      <c r="D16" s="79"/>
      <c r="E16" s="79"/>
      <c r="F16" s="79"/>
    </row>
    <row r="17" spans="1:6" ht="85.5" customHeight="1" x14ac:dyDescent="0.2">
      <c r="A17" s="92" t="s">
        <v>265</v>
      </c>
      <c r="B17" s="92"/>
      <c r="C17" s="92"/>
      <c r="D17" s="92"/>
      <c r="E17" s="92"/>
      <c r="F17" s="92"/>
    </row>
    <row r="18" spans="1:6" ht="20.100000000000001" customHeight="1" x14ac:dyDescent="0.3">
      <c r="A18" s="93" t="s">
        <v>262</v>
      </c>
      <c r="B18" s="93"/>
      <c r="C18" s="93"/>
      <c r="D18" s="93"/>
      <c r="E18" s="93"/>
      <c r="F18" s="93"/>
    </row>
    <row r="19" spans="1:6" ht="11.25" customHeight="1" x14ac:dyDescent="0.2">
      <c r="A19" s="79"/>
      <c r="B19" s="79"/>
      <c r="C19" s="79"/>
      <c r="D19" s="79"/>
      <c r="E19" s="79"/>
      <c r="F19" s="79"/>
    </row>
    <row r="20" spans="1:6" ht="11.25" customHeight="1" x14ac:dyDescent="0.2">
      <c r="A20" s="79"/>
      <c r="B20" s="79"/>
      <c r="C20" s="79"/>
      <c r="D20" s="79"/>
      <c r="E20" s="79"/>
      <c r="F20" s="79"/>
    </row>
    <row r="21" spans="1:6" ht="11.25" customHeight="1" x14ac:dyDescent="0.2">
      <c r="A21" s="79"/>
      <c r="B21" s="79"/>
      <c r="C21" s="79"/>
      <c r="D21" s="79"/>
      <c r="E21" s="79"/>
      <c r="F21" s="79"/>
    </row>
    <row r="22" spans="1:6" ht="14.25" x14ac:dyDescent="0.2">
      <c r="A22" s="94" t="s">
        <v>263</v>
      </c>
      <c r="B22" s="94"/>
      <c r="C22" s="94"/>
      <c r="D22" s="94"/>
      <c r="E22" s="94"/>
      <c r="F22" s="94"/>
    </row>
    <row r="23" spans="1:6" ht="11.25" customHeight="1" x14ac:dyDescent="0.25">
      <c r="A23" s="81"/>
      <c r="B23" s="81"/>
      <c r="C23" s="81"/>
      <c r="D23" s="81"/>
      <c r="E23" s="81"/>
      <c r="F23" s="81"/>
    </row>
    <row r="24" spans="1:6" ht="11.25" customHeight="1" x14ac:dyDescent="0.25">
      <c r="A24" s="81"/>
      <c r="B24" s="81"/>
      <c r="C24" s="81"/>
      <c r="D24" s="81"/>
      <c r="E24" s="81"/>
      <c r="F24" s="81"/>
    </row>
    <row r="25" spans="1:6" ht="11.25" customHeight="1" x14ac:dyDescent="0.25">
      <c r="A25" s="81"/>
      <c r="B25" s="81"/>
      <c r="C25" s="81"/>
      <c r="D25" s="81"/>
      <c r="E25" s="81"/>
      <c r="F25" s="81"/>
    </row>
    <row r="26" spans="1:6" ht="11.25" customHeight="1" x14ac:dyDescent="0.25">
      <c r="A26" s="81"/>
      <c r="B26" s="81"/>
      <c r="C26" s="81"/>
      <c r="D26" s="81"/>
      <c r="E26" s="81"/>
      <c r="F26" s="81"/>
    </row>
    <row r="27" spans="1:6" ht="11.25" customHeight="1" x14ac:dyDescent="0.25">
      <c r="A27" s="81"/>
      <c r="B27" s="81"/>
      <c r="C27" s="81"/>
      <c r="D27" s="81"/>
      <c r="E27" s="81"/>
      <c r="F27" s="81"/>
    </row>
    <row r="28" spans="1:6" ht="11.25" customHeight="1" x14ac:dyDescent="0.25">
      <c r="A28" s="81"/>
      <c r="B28" s="81"/>
      <c r="C28" s="81"/>
      <c r="D28" s="81"/>
      <c r="E28" s="81"/>
      <c r="F28" s="81"/>
    </row>
    <row r="29" spans="1:6" ht="11.25" customHeight="1" x14ac:dyDescent="0.25">
      <c r="A29" s="81"/>
      <c r="B29" s="81"/>
      <c r="C29" s="81"/>
      <c r="D29" s="81"/>
      <c r="E29" s="81"/>
      <c r="F29" s="81"/>
    </row>
    <row r="30" spans="1:6" ht="11.25" customHeight="1" x14ac:dyDescent="0.25">
      <c r="A30" s="81"/>
      <c r="B30" s="81"/>
      <c r="C30" s="81"/>
      <c r="D30" s="81"/>
      <c r="E30" s="81"/>
      <c r="F30" s="81"/>
    </row>
    <row r="31" spans="1:6" ht="11.25" customHeight="1" x14ac:dyDescent="0.25">
      <c r="A31" s="81"/>
      <c r="B31" s="81"/>
      <c r="C31" s="81"/>
      <c r="D31" s="81"/>
      <c r="E31" s="81"/>
      <c r="F31" s="81"/>
    </row>
    <row r="32" spans="1:6" ht="11.25" customHeight="1" x14ac:dyDescent="0.25">
      <c r="A32" s="81"/>
      <c r="B32" s="81"/>
      <c r="C32" s="81"/>
      <c r="D32" s="81"/>
      <c r="E32" s="81"/>
      <c r="F32" s="81"/>
    </row>
    <row r="33" spans="1:6" ht="11.25" customHeight="1" x14ac:dyDescent="0.25">
      <c r="A33" s="81"/>
      <c r="B33" s="81"/>
      <c r="C33" s="81"/>
      <c r="D33" s="81"/>
      <c r="E33" s="81"/>
      <c r="F33" s="81"/>
    </row>
    <row r="34" spans="1:6" ht="11.25" customHeight="1" x14ac:dyDescent="0.25">
      <c r="A34" s="81"/>
      <c r="B34" s="81"/>
      <c r="C34" s="81"/>
      <c r="D34" s="81"/>
      <c r="E34" s="81"/>
      <c r="F34" s="81"/>
    </row>
    <row r="35" spans="1:6" ht="11.25" customHeight="1" x14ac:dyDescent="0.25">
      <c r="A35" s="81"/>
      <c r="B35" s="81"/>
      <c r="C35" s="81"/>
      <c r="D35" s="81"/>
      <c r="E35" s="81"/>
      <c r="F35" s="81"/>
    </row>
    <row r="36" spans="1:6" ht="11.25" customHeight="1" x14ac:dyDescent="0.25">
      <c r="A36" s="81"/>
      <c r="B36" s="81"/>
      <c r="C36" s="81"/>
      <c r="D36" s="81"/>
      <c r="E36" s="81"/>
      <c r="F36" s="81"/>
    </row>
    <row r="37" spans="1:6" ht="11.25" customHeight="1" x14ac:dyDescent="0.25">
      <c r="A37" s="81"/>
      <c r="B37" s="81"/>
      <c r="C37" s="81"/>
      <c r="D37" s="81"/>
      <c r="E37" s="81"/>
      <c r="F37" s="81"/>
    </row>
    <row r="38" spans="1:6" ht="11.25" customHeight="1" x14ac:dyDescent="0.25">
      <c r="A38" s="81"/>
      <c r="B38" s="81"/>
      <c r="C38" s="81"/>
      <c r="D38" s="81"/>
      <c r="E38" s="81"/>
      <c r="F38" s="81"/>
    </row>
    <row r="39" spans="1:6" ht="11.25" customHeight="1" x14ac:dyDescent="0.25">
      <c r="A39" s="81"/>
      <c r="B39" s="81"/>
      <c r="C39" s="81"/>
      <c r="D39" s="81"/>
      <c r="E39" s="81"/>
      <c r="F39" s="81"/>
    </row>
    <row r="40" spans="1:6" ht="11.25" customHeight="1" x14ac:dyDescent="0.25">
      <c r="A40" s="81"/>
      <c r="B40" s="81"/>
      <c r="C40" s="81"/>
      <c r="D40" s="81"/>
      <c r="E40" s="81"/>
      <c r="F40" s="81"/>
    </row>
    <row r="41" spans="1:6" ht="11.25" customHeight="1" x14ac:dyDescent="0.25">
      <c r="A41" s="81"/>
      <c r="B41" s="81"/>
      <c r="C41" s="81"/>
      <c r="D41" s="81"/>
      <c r="E41" s="81"/>
      <c r="F41" s="81"/>
    </row>
    <row r="42" spans="1:6" ht="11.25" customHeight="1" x14ac:dyDescent="0.25">
      <c r="A42" s="81"/>
      <c r="B42" s="81"/>
      <c r="C42" s="81"/>
      <c r="D42" s="81"/>
      <c r="E42" s="81"/>
      <c r="F42" s="81"/>
    </row>
    <row r="43" spans="1:6" ht="101.25" customHeight="1" x14ac:dyDescent="0.25">
      <c r="A43" s="81"/>
      <c r="B43" s="81"/>
      <c r="C43" s="81"/>
      <c r="D43" s="81"/>
      <c r="E43" s="81"/>
      <c r="F43" s="81"/>
    </row>
    <row r="44" spans="1:6" ht="15.75" x14ac:dyDescent="0.25">
      <c r="A44" s="95" t="s">
        <v>264</v>
      </c>
      <c r="B44" s="95"/>
      <c r="C44" s="95"/>
      <c r="D44" s="95"/>
      <c r="E44" s="95"/>
      <c r="F44" s="95"/>
    </row>
  </sheetData>
  <mergeCells count="11">
    <mergeCell ref="A6:F6"/>
    <mergeCell ref="E1:F1"/>
    <mergeCell ref="E2:F2"/>
    <mergeCell ref="A3:F3"/>
    <mergeCell ref="A4:F4"/>
    <mergeCell ref="A5:F5"/>
    <mergeCell ref="A15:F15"/>
    <mergeCell ref="A17:F17"/>
    <mergeCell ref="A18:F18"/>
    <mergeCell ref="A22:F22"/>
    <mergeCell ref="A44:F44"/>
  </mergeCells>
  <pageMargins left="1.1811023622047245" right="0.59055118110236227" top="0.78740157480314965" bottom="0.78740157480314965" header="0" footer="0"/>
  <pageSetup paperSize="9"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E121"/>
  <sheetViews>
    <sheetView tabSelected="1" view="pageBreakPreview" zoomScale="85" zoomScaleNormal="100" zoomScaleSheetLayoutView="85" workbookViewId="0">
      <pane xSplit="1" ySplit="8" topLeftCell="B11" activePane="bottomRight" state="frozen"/>
      <selection pane="topRight" activeCell="B1" sqref="B1"/>
      <selection pane="bottomLeft" activeCell="A9" sqref="A9"/>
      <selection pane="bottomRight" activeCell="D72" sqref="D72"/>
    </sheetView>
  </sheetViews>
  <sheetFormatPr defaultColWidth="9" defaultRowHeight="15.75" x14ac:dyDescent="0.25"/>
  <cols>
    <col min="1" max="1" width="6.140625" style="2" customWidth="1"/>
    <col min="2" max="2" width="63.7109375" style="1" customWidth="1"/>
    <col min="3" max="3" width="13.42578125" style="3" customWidth="1"/>
    <col min="4" max="4" width="19.42578125" style="4" customWidth="1"/>
    <col min="5" max="5" width="18.7109375" style="3" customWidth="1"/>
    <col min="6" max="6" width="18.85546875" style="4" customWidth="1"/>
    <col min="7" max="7" width="20" style="5" customWidth="1"/>
    <col min="8" max="1019" width="9" style="1"/>
    <col min="1020" max="16384" width="9" style="41"/>
  </cols>
  <sheetData>
    <row r="1" spans="1:7" x14ac:dyDescent="0.25">
      <c r="G1" s="5" t="s">
        <v>252</v>
      </c>
    </row>
    <row r="2" spans="1:7" ht="20.25" x14ac:dyDescent="0.3">
      <c r="A2" s="104" t="s">
        <v>140</v>
      </c>
      <c r="B2" s="104"/>
      <c r="C2" s="104"/>
      <c r="D2" s="104"/>
      <c r="E2" s="104"/>
      <c r="F2" s="104"/>
      <c r="G2" s="104"/>
    </row>
    <row r="3" spans="1:7" ht="20.25" x14ac:dyDescent="0.3">
      <c r="A3" s="104" t="s">
        <v>258</v>
      </c>
      <c r="B3" s="104"/>
      <c r="C3" s="104"/>
      <c r="D3" s="104"/>
      <c r="E3" s="104"/>
      <c r="F3" s="104"/>
      <c r="G3" s="104"/>
    </row>
    <row r="4" spans="1:7" ht="20.25" x14ac:dyDescent="0.3">
      <c r="A4" s="104" t="s">
        <v>178</v>
      </c>
      <c r="B4" s="104"/>
      <c r="C4" s="104"/>
      <c r="D4" s="104"/>
      <c r="E4" s="104"/>
      <c r="F4" s="104"/>
      <c r="G4" s="104"/>
    </row>
    <row r="5" spans="1:7" ht="6.95" customHeight="1" x14ac:dyDescent="0.25"/>
    <row r="6" spans="1:7" ht="22.5" customHeight="1" x14ac:dyDescent="0.25">
      <c r="A6" s="105" t="s">
        <v>0</v>
      </c>
      <c r="B6" s="106" t="s">
        <v>1</v>
      </c>
      <c r="C6" s="107" t="s">
        <v>267</v>
      </c>
      <c r="D6" s="108" t="s">
        <v>2</v>
      </c>
      <c r="E6" s="109"/>
      <c r="F6" s="110"/>
      <c r="G6" s="106" t="s">
        <v>3</v>
      </c>
    </row>
    <row r="7" spans="1:7" ht="33.75" customHeight="1" x14ac:dyDescent="0.25">
      <c r="A7" s="105"/>
      <c r="B7" s="106"/>
      <c r="C7" s="107"/>
      <c r="D7" s="76" t="s">
        <v>4</v>
      </c>
      <c r="E7" s="78" t="s">
        <v>5</v>
      </c>
      <c r="F7" s="78" t="s">
        <v>255</v>
      </c>
      <c r="G7" s="106"/>
    </row>
    <row r="8" spans="1:7" ht="38.25" customHeight="1" x14ac:dyDescent="0.25">
      <c r="A8" s="105"/>
      <c r="B8" s="106"/>
      <c r="C8" s="107"/>
      <c r="D8" s="35" t="s">
        <v>6</v>
      </c>
      <c r="E8" s="57" t="s">
        <v>7</v>
      </c>
      <c r="F8" s="67" t="s">
        <v>6</v>
      </c>
      <c r="G8" s="106"/>
    </row>
    <row r="9" spans="1:7" s="6" customFormat="1" ht="48.75" customHeight="1" x14ac:dyDescent="0.2">
      <c r="A9" s="28" t="s">
        <v>8</v>
      </c>
      <c r="B9" s="99" t="s">
        <v>266</v>
      </c>
      <c r="C9" s="100"/>
      <c r="D9" s="100"/>
      <c r="E9" s="100"/>
      <c r="F9" s="100"/>
      <c r="G9" s="113" t="s">
        <v>9</v>
      </c>
    </row>
    <row r="10" spans="1:7" s="4" customFormat="1" ht="30.75" customHeight="1" x14ac:dyDescent="0.2">
      <c r="A10" s="34" t="s">
        <v>10</v>
      </c>
      <c r="B10" s="29" t="s">
        <v>151</v>
      </c>
      <c r="C10" s="16">
        <f>ROUND(1724*1.05*1.1*1.15,0)</f>
        <v>2290</v>
      </c>
      <c r="D10" s="58" t="s">
        <v>189</v>
      </c>
      <c r="E10" s="58" t="s">
        <v>193</v>
      </c>
      <c r="F10" s="58" t="s">
        <v>196</v>
      </c>
      <c r="G10" s="113"/>
    </row>
    <row r="11" spans="1:7" s="4" customFormat="1" ht="27.75" customHeight="1" x14ac:dyDescent="0.2">
      <c r="A11" s="34" t="s">
        <v>11</v>
      </c>
      <c r="B11" s="29" t="s">
        <v>152</v>
      </c>
      <c r="C11" s="16">
        <f>ROUND(1724*1.05*1.1*1.15,0)</f>
        <v>2290</v>
      </c>
      <c r="D11" s="58" t="s">
        <v>189</v>
      </c>
      <c r="E11" s="58" t="s">
        <v>194</v>
      </c>
      <c r="F11" s="58" t="s">
        <v>196</v>
      </c>
      <c r="G11" s="113"/>
    </row>
    <row r="12" spans="1:7" s="4" customFormat="1" ht="30" customHeight="1" x14ac:dyDescent="0.2">
      <c r="A12" s="34" t="s">
        <v>12</v>
      </c>
      <c r="B12" s="29" t="s">
        <v>13</v>
      </c>
      <c r="C12" s="16">
        <f>ROUND(1724*1.05*1.1*1.15,0)</f>
        <v>2290</v>
      </c>
      <c r="D12" s="58" t="s">
        <v>190</v>
      </c>
      <c r="E12" s="58" t="s">
        <v>194</v>
      </c>
      <c r="F12" s="58" t="s">
        <v>197</v>
      </c>
      <c r="G12" s="113"/>
    </row>
    <row r="13" spans="1:7" s="6" customFormat="1" ht="24.75" customHeight="1" x14ac:dyDescent="0.2">
      <c r="A13" s="34" t="s">
        <v>14</v>
      </c>
      <c r="B13" s="29" t="s">
        <v>153</v>
      </c>
      <c r="C13" s="16">
        <f>ROUND(1724*1.05*1.1*1.15,0)</f>
        <v>2290</v>
      </c>
      <c r="D13" s="58" t="s">
        <v>191</v>
      </c>
      <c r="E13" s="58" t="s">
        <v>193</v>
      </c>
      <c r="F13" s="58" t="s">
        <v>196</v>
      </c>
      <c r="G13" s="113"/>
    </row>
    <row r="14" spans="1:7" s="6" customFormat="1" ht="28.5" customHeight="1" x14ac:dyDescent="0.2">
      <c r="A14" s="34" t="s">
        <v>15</v>
      </c>
      <c r="B14" s="29" t="s">
        <v>16</v>
      </c>
      <c r="C14" s="16">
        <f>ROUND(1724*1.05*1.1*1.15,0)</f>
        <v>2290</v>
      </c>
      <c r="D14" s="58" t="s">
        <v>192</v>
      </c>
      <c r="E14" s="58" t="s">
        <v>195</v>
      </c>
      <c r="F14" s="58" t="s">
        <v>198</v>
      </c>
      <c r="G14" s="113"/>
    </row>
    <row r="15" spans="1:7" s="6" customFormat="1" ht="18.75" customHeight="1" x14ac:dyDescent="0.2">
      <c r="A15" s="28" t="s">
        <v>17</v>
      </c>
      <c r="B15" s="99" t="s">
        <v>18</v>
      </c>
      <c r="C15" s="100"/>
      <c r="D15" s="100"/>
      <c r="E15" s="100"/>
      <c r="F15" s="100"/>
      <c r="G15" s="114" t="s">
        <v>19</v>
      </c>
    </row>
    <row r="16" spans="1:7" s="6" customFormat="1" ht="20.100000000000001" customHeight="1" x14ac:dyDescent="0.2">
      <c r="A16" s="28" t="s">
        <v>20</v>
      </c>
      <c r="B16" s="101" t="s">
        <v>21</v>
      </c>
      <c r="C16" s="101"/>
      <c r="D16" s="101"/>
      <c r="E16" s="101"/>
      <c r="F16" s="101"/>
      <c r="G16" s="115"/>
    </row>
    <row r="17" spans="1:7" s="6" customFormat="1" ht="21.6" customHeight="1" x14ac:dyDescent="0.2">
      <c r="A17" s="34"/>
      <c r="B17" s="42" t="s">
        <v>126</v>
      </c>
      <c r="C17" s="16">
        <f t="shared" ref="C17:C59" si="0">ROUND(1724*1.05*1.1*1.15,0)</f>
        <v>2290</v>
      </c>
      <c r="D17" s="102" t="s">
        <v>199</v>
      </c>
      <c r="E17" s="102"/>
      <c r="F17" s="102"/>
      <c r="G17" s="115"/>
    </row>
    <row r="18" spans="1:7" s="6" customFormat="1" ht="22.35" customHeight="1" x14ac:dyDescent="0.2">
      <c r="A18" s="34"/>
      <c r="B18" s="42" t="s">
        <v>127</v>
      </c>
      <c r="C18" s="16">
        <f t="shared" si="0"/>
        <v>2290</v>
      </c>
      <c r="D18" s="102" t="s">
        <v>200</v>
      </c>
      <c r="E18" s="102"/>
      <c r="F18" s="102"/>
      <c r="G18" s="115"/>
    </row>
    <row r="19" spans="1:7" s="6" customFormat="1" ht="20.85" customHeight="1" x14ac:dyDescent="0.2">
      <c r="A19" s="34"/>
      <c r="B19" s="42" t="s">
        <v>128</v>
      </c>
      <c r="C19" s="16">
        <f t="shared" si="0"/>
        <v>2290</v>
      </c>
      <c r="D19" s="102" t="s">
        <v>201</v>
      </c>
      <c r="E19" s="102"/>
      <c r="F19" s="102"/>
      <c r="G19" s="115"/>
    </row>
    <row r="20" spans="1:7" s="6" customFormat="1" ht="19.350000000000001" customHeight="1" x14ac:dyDescent="0.2">
      <c r="A20" s="34"/>
      <c r="B20" s="42" t="s">
        <v>129</v>
      </c>
      <c r="C20" s="16">
        <f t="shared" si="0"/>
        <v>2290</v>
      </c>
      <c r="D20" s="102" t="s">
        <v>202</v>
      </c>
      <c r="E20" s="102"/>
      <c r="F20" s="102"/>
      <c r="G20" s="115"/>
    </row>
    <row r="21" spans="1:7" s="6" customFormat="1" ht="23.1" customHeight="1" x14ac:dyDescent="0.2">
      <c r="A21" s="28" t="s">
        <v>22</v>
      </c>
      <c r="B21" s="103" t="s">
        <v>23</v>
      </c>
      <c r="C21" s="103"/>
      <c r="D21" s="103"/>
      <c r="E21" s="103"/>
      <c r="F21" s="103"/>
      <c r="G21" s="115"/>
    </row>
    <row r="22" spans="1:7" s="6" customFormat="1" ht="21.6" customHeight="1" x14ac:dyDescent="0.2">
      <c r="A22" s="34"/>
      <c r="B22" s="42" t="s">
        <v>126</v>
      </c>
      <c r="C22" s="16">
        <f t="shared" si="0"/>
        <v>2290</v>
      </c>
      <c r="D22" s="102" t="s">
        <v>203</v>
      </c>
      <c r="E22" s="102"/>
      <c r="F22" s="102"/>
      <c r="G22" s="115"/>
    </row>
    <row r="23" spans="1:7" s="6" customFormat="1" ht="24.6" customHeight="1" x14ac:dyDescent="0.2">
      <c r="A23" s="34"/>
      <c r="B23" s="42" t="s">
        <v>127</v>
      </c>
      <c r="C23" s="16">
        <f t="shared" si="0"/>
        <v>2290</v>
      </c>
      <c r="D23" s="102" t="s">
        <v>204</v>
      </c>
      <c r="E23" s="102"/>
      <c r="F23" s="102"/>
      <c r="G23" s="115"/>
    </row>
    <row r="24" spans="1:7" s="6" customFormat="1" ht="21.6" customHeight="1" x14ac:dyDescent="0.2">
      <c r="A24" s="34"/>
      <c r="B24" s="42" t="s">
        <v>128</v>
      </c>
      <c r="C24" s="16">
        <f t="shared" si="0"/>
        <v>2290</v>
      </c>
      <c r="D24" s="102" t="s">
        <v>205</v>
      </c>
      <c r="E24" s="102"/>
      <c r="F24" s="102"/>
      <c r="G24" s="115"/>
    </row>
    <row r="25" spans="1:7" s="6" customFormat="1" ht="19.350000000000001" customHeight="1" x14ac:dyDescent="0.2">
      <c r="A25" s="34"/>
      <c r="B25" s="42" t="s">
        <v>129</v>
      </c>
      <c r="C25" s="16">
        <f t="shared" si="0"/>
        <v>2290</v>
      </c>
      <c r="D25" s="102" t="s">
        <v>206</v>
      </c>
      <c r="E25" s="102"/>
      <c r="F25" s="102"/>
      <c r="G25" s="115"/>
    </row>
    <row r="26" spans="1:7" s="6" customFormat="1" ht="23.1" customHeight="1" x14ac:dyDescent="0.2">
      <c r="A26" s="28" t="s">
        <v>24</v>
      </c>
      <c r="B26" s="103" t="s">
        <v>130</v>
      </c>
      <c r="C26" s="103"/>
      <c r="D26" s="103"/>
      <c r="E26" s="103"/>
      <c r="F26" s="103"/>
      <c r="G26" s="115"/>
    </row>
    <row r="27" spans="1:7" s="6" customFormat="1" ht="21.6" customHeight="1" x14ac:dyDescent="0.2">
      <c r="A27" s="34"/>
      <c r="B27" s="42" t="s">
        <v>126</v>
      </c>
      <c r="C27" s="16">
        <f t="shared" si="0"/>
        <v>2290</v>
      </c>
      <c r="D27" s="102" t="s">
        <v>207</v>
      </c>
      <c r="E27" s="102"/>
      <c r="F27" s="102"/>
      <c r="G27" s="115"/>
    </row>
    <row r="28" spans="1:7" s="6" customFormat="1" ht="22.35" customHeight="1" x14ac:dyDescent="0.2">
      <c r="A28" s="34"/>
      <c r="B28" s="42" t="s">
        <v>127</v>
      </c>
      <c r="C28" s="16">
        <f t="shared" si="0"/>
        <v>2290</v>
      </c>
      <c r="D28" s="102" t="s">
        <v>208</v>
      </c>
      <c r="E28" s="102"/>
      <c r="F28" s="102"/>
      <c r="G28" s="115"/>
    </row>
    <row r="29" spans="1:7" s="6" customFormat="1" ht="22.35" customHeight="1" x14ac:dyDescent="0.2">
      <c r="A29" s="34"/>
      <c r="B29" s="42" t="s">
        <v>128</v>
      </c>
      <c r="C29" s="16">
        <f t="shared" si="0"/>
        <v>2290</v>
      </c>
      <c r="D29" s="102" t="s">
        <v>209</v>
      </c>
      <c r="E29" s="102"/>
      <c r="F29" s="102"/>
      <c r="G29" s="115"/>
    </row>
    <row r="30" spans="1:7" s="6" customFormat="1" ht="24.6" customHeight="1" x14ac:dyDescent="0.2">
      <c r="A30" s="34"/>
      <c r="B30" s="42" t="s">
        <v>129</v>
      </c>
      <c r="C30" s="16">
        <f t="shared" si="0"/>
        <v>2290</v>
      </c>
      <c r="D30" s="102" t="s">
        <v>210</v>
      </c>
      <c r="E30" s="102"/>
      <c r="F30" s="102"/>
      <c r="G30" s="115"/>
    </row>
    <row r="31" spans="1:7" s="6" customFormat="1" ht="22.35" customHeight="1" x14ac:dyDescent="0.2">
      <c r="A31" s="28" t="s">
        <v>25</v>
      </c>
      <c r="B31" s="103" t="s">
        <v>26</v>
      </c>
      <c r="C31" s="103"/>
      <c r="D31" s="103"/>
      <c r="E31" s="103"/>
      <c r="F31" s="103"/>
      <c r="G31" s="115"/>
    </row>
    <row r="32" spans="1:7" s="6" customFormat="1" ht="22.35" customHeight="1" x14ac:dyDescent="0.2">
      <c r="A32" s="28"/>
      <c r="B32" s="7" t="s">
        <v>27</v>
      </c>
      <c r="C32" s="16">
        <f t="shared" si="0"/>
        <v>2290</v>
      </c>
      <c r="D32" s="102" t="s">
        <v>211</v>
      </c>
      <c r="E32" s="102"/>
      <c r="F32" s="102"/>
      <c r="G32" s="115"/>
    </row>
    <row r="33" spans="1:7" s="6" customFormat="1" ht="26.1" customHeight="1" x14ac:dyDescent="0.2">
      <c r="A33" s="28" t="s">
        <v>28</v>
      </c>
      <c r="B33" s="103" t="s">
        <v>124</v>
      </c>
      <c r="C33" s="103"/>
      <c r="D33" s="103"/>
      <c r="E33" s="103"/>
      <c r="F33" s="103"/>
      <c r="G33" s="115"/>
    </row>
    <row r="34" spans="1:7" s="6" customFormat="1" ht="22.35" customHeight="1" x14ac:dyDescent="0.2">
      <c r="A34" s="34"/>
      <c r="B34" s="42" t="s">
        <v>126</v>
      </c>
      <c r="C34" s="16">
        <f t="shared" si="0"/>
        <v>2290</v>
      </c>
      <c r="D34" s="102" t="s">
        <v>207</v>
      </c>
      <c r="E34" s="102"/>
      <c r="F34" s="102"/>
      <c r="G34" s="115"/>
    </row>
    <row r="35" spans="1:7" s="6" customFormat="1" ht="20.85" customHeight="1" x14ac:dyDescent="0.2">
      <c r="A35" s="34"/>
      <c r="B35" s="42" t="s">
        <v>127</v>
      </c>
      <c r="C35" s="16">
        <f t="shared" si="0"/>
        <v>2290</v>
      </c>
      <c r="D35" s="102" t="s">
        <v>212</v>
      </c>
      <c r="E35" s="102"/>
      <c r="F35" s="102"/>
      <c r="G35" s="115"/>
    </row>
    <row r="36" spans="1:7" s="6" customFormat="1" ht="20.100000000000001" customHeight="1" x14ac:dyDescent="0.2">
      <c r="A36" s="34"/>
      <c r="B36" s="42" t="s">
        <v>128</v>
      </c>
      <c r="C36" s="16">
        <f t="shared" si="0"/>
        <v>2290</v>
      </c>
      <c r="D36" s="102" t="s">
        <v>213</v>
      </c>
      <c r="E36" s="102"/>
      <c r="F36" s="102"/>
      <c r="G36" s="115"/>
    </row>
    <row r="37" spans="1:7" s="6" customFormat="1" ht="21.6" customHeight="1" x14ac:dyDescent="0.2">
      <c r="A37" s="34"/>
      <c r="B37" s="42" t="s">
        <v>129</v>
      </c>
      <c r="C37" s="16">
        <f t="shared" si="0"/>
        <v>2290</v>
      </c>
      <c r="D37" s="102" t="s">
        <v>214</v>
      </c>
      <c r="E37" s="102"/>
      <c r="F37" s="102"/>
      <c r="G37" s="115"/>
    </row>
    <row r="38" spans="1:7" s="6" customFormat="1" ht="35.25" customHeight="1" x14ac:dyDescent="0.2">
      <c r="A38" s="28" t="s">
        <v>29</v>
      </c>
      <c r="B38" s="103" t="s">
        <v>125</v>
      </c>
      <c r="C38" s="103"/>
      <c r="D38" s="103"/>
      <c r="E38" s="103"/>
      <c r="F38" s="103"/>
      <c r="G38" s="115"/>
    </row>
    <row r="39" spans="1:7" s="6" customFormat="1" ht="17.850000000000001" customHeight="1" x14ac:dyDescent="0.2">
      <c r="A39" s="34"/>
      <c r="B39" s="42" t="s">
        <v>126</v>
      </c>
      <c r="C39" s="16">
        <f t="shared" si="0"/>
        <v>2290</v>
      </c>
      <c r="D39" s="102" t="s">
        <v>253</v>
      </c>
      <c r="E39" s="102"/>
      <c r="F39" s="102"/>
      <c r="G39" s="115"/>
    </row>
    <row r="40" spans="1:7" s="6" customFormat="1" ht="20.100000000000001" customHeight="1" x14ac:dyDescent="0.2">
      <c r="A40" s="34"/>
      <c r="B40" s="42" t="s">
        <v>127</v>
      </c>
      <c r="C40" s="16">
        <f t="shared" si="0"/>
        <v>2290</v>
      </c>
      <c r="D40" s="102" t="s">
        <v>215</v>
      </c>
      <c r="E40" s="102"/>
      <c r="F40" s="102"/>
      <c r="G40" s="115"/>
    </row>
    <row r="41" spans="1:7" s="6" customFormat="1" ht="20.100000000000001" customHeight="1" x14ac:dyDescent="0.2">
      <c r="A41" s="34"/>
      <c r="B41" s="42" t="s">
        <v>128</v>
      </c>
      <c r="C41" s="16">
        <f t="shared" si="0"/>
        <v>2290</v>
      </c>
      <c r="D41" s="102" t="s">
        <v>216</v>
      </c>
      <c r="E41" s="102"/>
      <c r="F41" s="102"/>
      <c r="G41" s="115"/>
    </row>
    <row r="42" spans="1:7" s="6" customFormat="1" ht="18.75" customHeight="1" x14ac:dyDescent="0.2">
      <c r="A42" s="34"/>
      <c r="B42" s="42" t="s">
        <v>129</v>
      </c>
      <c r="C42" s="16">
        <f t="shared" si="0"/>
        <v>2290</v>
      </c>
      <c r="D42" s="102" t="s">
        <v>217</v>
      </c>
      <c r="E42" s="102"/>
      <c r="F42" s="102"/>
      <c r="G42" s="115"/>
    </row>
    <row r="43" spans="1:7" s="6" customFormat="1" ht="31.5" customHeight="1" x14ac:dyDescent="0.2">
      <c r="A43" s="28" t="s">
        <v>30</v>
      </c>
      <c r="B43" s="103" t="s">
        <v>31</v>
      </c>
      <c r="C43" s="103"/>
      <c r="D43" s="103"/>
      <c r="E43" s="103"/>
      <c r="F43" s="103"/>
      <c r="G43" s="115"/>
    </row>
    <row r="44" spans="1:7" s="6" customFormat="1" ht="33.75" customHeight="1" x14ac:dyDescent="0.2">
      <c r="A44" s="34"/>
      <c r="B44" s="7" t="s">
        <v>32</v>
      </c>
      <c r="C44" s="16">
        <f t="shared" si="0"/>
        <v>2290</v>
      </c>
      <c r="D44" s="102" t="s">
        <v>211</v>
      </c>
      <c r="E44" s="102"/>
      <c r="F44" s="102"/>
      <c r="G44" s="115"/>
    </row>
    <row r="45" spans="1:7" s="6" customFormat="1" ht="31.5" customHeight="1" x14ac:dyDescent="0.2">
      <c r="A45" s="28" t="s">
        <v>33</v>
      </c>
      <c r="B45" s="103" t="s">
        <v>34</v>
      </c>
      <c r="C45" s="103"/>
      <c r="D45" s="103"/>
      <c r="E45" s="103"/>
      <c r="F45" s="103"/>
      <c r="G45" s="115"/>
    </row>
    <row r="46" spans="1:7" s="6" customFormat="1" ht="33.75" customHeight="1" x14ac:dyDescent="0.2">
      <c r="A46" s="34"/>
      <c r="B46" s="7" t="s">
        <v>32</v>
      </c>
      <c r="C46" s="16">
        <f t="shared" si="0"/>
        <v>2290</v>
      </c>
      <c r="D46" s="102" t="s">
        <v>211</v>
      </c>
      <c r="E46" s="102"/>
      <c r="F46" s="102"/>
      <c r="G46" s="115"/>
    </row>
    <row r="47" spans="1:7" s="6" customFormat="1" ht="26.85" customHeight="1" x14ac:dyDescent="0.2">
      <c r="A47" s="28" t="s">
        <v>35</v>
      </c>
      <c r="B47" s="103" t="s">
        <v>36</v>
      </c>
      <c r="C47" s="103"/>
      <c r="D47" s="103"/>
      <c r="E47" s="103"/>
      <c r="F47" s="103"/>
      <c r="G47" s="115"/>
    </row>
    <row r="48" spans="1:7" s="6" customFormat="1" ht="20.100000000000001" customHeight="1" x14ac:dyDescent="0.2">
      <c r="A48" s="34"/>
      <c r="B48" s="7" t="s">
        <v>32</v>
      </c>
      <c r="C48" s="16">
        <f t="shared" si="0"/>
        <v>2290</v>
      </c>
      <c r="D48" s="102" t="s">
        <v>218</v>
      </c>
      <c r="E48" s="102"/>
      <c r="F48" s="102"/>
      <c r="G48" s="115"/>
    </row>
    <row r="49" spans="1:10" s="6" customFormat="1" ht="22.35" customHeight="1" x14ac:dyDescent="0.2">
      <c r="A49" s="28" t="s">
        <v>37</v>
      </c>
      <c r="B49" s="103" t="s">
        <v>38</v>
      </c>
      <c r="C49" s="103"/>
      <c r="D49" s="103"/>
      <c r="E49" s="103"/>
      <c r="F49" s="103"/>
      <c r="G49" s="115"/>
    </row>
    <row r="50" spans="1:10" s="6" customFormat="1" ht="34.5" customHeight="1" x14ac:dyDescent="0.2">
      <c r="A50" s="30"/>
      <c r="B50" s="7" t="s">
        <v>32</v>
      </c>
      <c r="C50" s="16">
        <f t="shared" si="0"/>
        <v>2290</v>
      </c>
      <c r="D50" s="102" t="s">
        <v>219</v>
      </c>
      <c r="E50" s="102"/>
      <c r="F50" s="102"/>
      <c r="G50" s="115"/>
    </row>
    <row r="51" spans="1:10" s="6" customFormat="1" ht="26.25" customHeight="1" x14ac:dyDescent="0.2">
      <c r="A51" s="28" t="s">
        <v>39</v>
      </c>
      <c r="B51" s="103" t="s">
        <v>40</v>
      </c>
      <c r="C51" s="103"/>
      <c r="D51" s="103"/>
      <c r="E51" s="103"/>
      <c r="F51" s="103"/>
      <c r="G51" s="115"/>
    </row>
    <row r="52" spans="1:10" s="6" customFormat="1" ht="20.100000000000001" customHeight="1" x14ac:dyDescent="0.2">
      <c r="A52" s="30"/>
      <c r="B52" s="42" t="s">
        <v>126</v>
      </c>
      <c r="C52" s="16">
        <f t="shared" si="0"/>
        <v>2290</v>
      </c>
      <c r="D52" s="102" t="s">
        <v>220</v>
      </c>
      <c r="E52" s="102"/>
      <c r="F52" s="102"/>
      <c r="G52" s="115"/>
    </row>
    <row r="53" spans="1:10" s="6" customFormat="1" ht="20.85" customHeight="1" x14ac:dyDescent="0.2">
      <c r="A53" s="30"/>
      <c r="B53" s="42" t="s">
        <v>127</v>
      </c>
      <c r="C53" s="16">
        <f t="shared" si="0"/>
        <v>2290</v>
      </c>
      <c r="D53" s="102" t="s">
        <v>221</v>
      </c>
      <c r="E53" s="102"/>
      <c r="F53" s="102"/>
      <c r="G53" s="115"/>
    </row>
    <row r="54" spans="1:10" s="6" customFormat="1" ht="22.35" customHeight="1" x14ac:dyDescent="0.2">
      <c r="A54" s="30"/>
      <c r="B54" s="42" t="s">
        <v>128</v>
      </c>
      <c r="C54" s="16">
        <f t="shared" si="0"/>
        <v>2290</v>
      </c>
      <c r="D54" s="102" t="s">
        <v>222</v>
      </c>
      <c r="E54" s="102"/>
      <c r="F54" s="102"/>
      <c r="G54" s="115"/>
    </row>
    <row r="55" spans="1:10" s="6" customFormat="1" ht="21.6" customHeight="1" x14ac:dyDescent="0.2">
      <c r="A55" s="30"/>
      <c r="B55" s="42" t="s">
        <v>129</v>
      </c>
      <c r="C55" s="16">
        <f t="shared" si="0"/>
        <v>2290</v>
      </c>
      <c r="D55" s="102" t="s">
        <v>223</v>
      </c>
      <c r="E55" s="102"/>
      <c r="F55" s="102"/>
      <c r="G55" s="115"/>
    </row>
    <row r="56" spans="1:10" s="6" customFormat="1" ht="23.25" customHeight="1" x14ac:dyDescent="0.2">
      <c r="A56" s="28" t="s">
        <v>41</v>
      </c>
      <c r="B56" s="103" t="s">
        <v>42</v>
      </c>
      <c r="C56" s="103"/>
      <c r="D56" s="103"/>
      <c r="E56" s="103"/>
      <c r="F56" s="103"/>
      <c r="G56" s="115"/>
    </row>
    <row r="57" spans="1:10" s="6" customFormat="1" ht="34.5" customHeight="1" x14ac:dyDescent="0.2">
      <c r="A57" s="30"/>
      <c r="B57" s="7" t="s">
        <v>43</v>
      </c>
      <c r="C57" s="16">
        <f t="shared" si="0"/>
        <v>2290</v>
      </c>
      <c r="D57" s="102" t="s">
        <v>224</v>
      </c>
      <c r="E57" s="102"/>
      <c r="F57" s="102"/>
      <c r="G57" s="116"/>
    </row>
    <row r="58" spans="1:10" s="6" customFormat="1" ht="23.85" customHeight="1" x14ac:dyDescent="0.2">
      <c r="A58" s="28" t="s">
        <v>44</v>
      </c>
      <c r="B58" s="103" t="s">
        <v>45</v>
      </c>
      <c r="C58" s="103"/>
      <c r="D58" s="103"/>
      <c r="E58" s="103"/>
      <c r="F58" s="103"/>
      <c r="G58" s="114"/>
    </row>
    <row r="59" spans="1:10" s="6" customFormat="1" ht="34.5" customHeight="1" x14ac:dyDescent="0.2">
      <c r="A59" s="30"/>
      <c r="B59" s="7" t="s">
        <v>43</v>
      </c>
      <c r="C59" s="16">
        <f t="shared" si="0"/>
        <v>2290</v>
      </c>
      <c r="D59" s="117" t="s">
        <v>225</v>
      </c>
      <c r="E59" s="118"/>
      <c r="F59" s="119"/>
      <c r="G59" s="116"/>
    </row>
    <row r="60" spans="1:10" s="6" customFormat="1" ht="40.5" customHeight="1" x14ac:dyDescent="0.2">
      <c r="A60" s="28" t="s">
        <v>46</v>
      </c>
      <c r="B60" s="99" t="s">
        <v>165</v>
      </c>
      <c r="C60" s="100"/>
      <c r="D60" s="100"/>
      <c r="E60" s="100"/>
      <c r="F60" s="100"/>
      <c r="G60" s="113" t="s">
        <v>177</v>
      </c>
    </row>
    <row r="61" spans="1:10" ht="24.6" customHeight="1" x14ac:dyDescent="0.25">
      <c r="A61" s="34" t="s">
        <v>47</v>
      </c>
      <c r="B61" s="29" t="s">
        <v>48</v>
      </c>
      <c r="C61" s="16">
        <f>ROUND(1724*1.05*1.1*1.15,0)</f>
        <v>2290</v>
      </c>
      <c r="D61" s="58" t="s">
        <v>226</v>
      </c>
      <c r="E61" s="58" t="s">
        <v>227</v>
      </c>
      <c r="F61" s="58" t="s">
        <v>250</v>
      </c>
      <c r="G61" s="113"/>
    </row>
    <row r="62" spans="1:10" ht="25.35" customHeight="1" x14ac:dyDescent="0.25">
      <c r="A62" s="34" t="s">
        <v>49</v>
      </c>
      <c r="B62" s="29" t="s">
        <v>50</v>
      </c>
      <c r="C62" s="16">
        <f t="shared" ref="C62:C66" si="1">ROUND(1724*1.05*1.1*1.15,0)</f>
        <v>2290</v>
      </c>
      <c r="D62" s="58" t="s">
        <v>228</v>
      </c>
      <c r="E62" s="58" t="s">
        <v>229</v>
      </c>
      <c r="F62" s="58" t="s">
        <v>184</v>
      </c>
      <c r="G62" s="113"/>
      <c r="J62" s="8"/>
    </row>
    <row r="63" spans="1:10" ht="25.35" customHeight="1" x14ac:dyDescent="0.25">
      <c r="A63" s="34" t="s">
        <v>51</v>
      </c>
      <c r="B63" s="29" t="s">
        <v>154</v>
      </c>
      <c r="C63" s="16">
        <f t="shared" si="1"/>
        <v>2290</v>
      </c>
      <c r="D63" s="58" t="s">
        <v>226</v>
      </c>
      <c r="E63" s="58" t="s">
        <v>230</v>
      </c>
      <c r="F63" s="58" t="s">
        <v>184</v>
      </c>
      <c r="G63" s="113"/>
    </row>
    <row r="64" spans="1:10" ht="23.1" customHeight="1" x14ac:dyDescent="0.25">
      <c r="A64" s="34" t="s">
        <v>52</v>
      </c>
      <c r="B64" s="29" t="s">
        <v>53</v>
      </c>
      <c r="C64" s="16">
        <f t="shared" si="1"/>
        <v>2290</v>
      </c>
      <c r="D64" s="58" t="s">
        <v>231</v>
      </c>
      <c r="E64" s="58" t="s">
        <v>225</v>
      </c>
      <c r="F64" s="58" t="s">
        <v>232</v>
      </c>
      <c r="G64" s="113"/>
    </row>
    <row r="65" spans="1:7" ht="22.35" customHeight="1" x14ac:dyDescent="0.25">
      <c r="A65" s="34" t="s">
        <v>54</v>
      </c>
      <c r="B65" s="29" t="s">
        <v>155</v>
      </c>
      <c r="C65" s="16">
        <f t="shared" si="1"/>
        <v>2290</v>
      </c>
      <c r="D65" s="58" t="s">
        <v>233</v>
      </c>
      <c r="E65" s="58" t="s">
        <v>227</v>
      </c>
      <c r="F65" s="58" t="s">
        <v>196</v>
      </c>
      <c r="G65" s="113"/>
    </row>
    <row r="66" spans="1:7" ht="36.75" customHeight="1" x14ac:dyDescent="0.25">
      <c r="A66" s="34" t="s">
        <v>55</v>
      </c>
      <c r="B66" s="29" t="s">
        <v>56</v>
      </c>
      <c r="C66" s="16">
        <f t="shared" si="1"/>
        <v>2290</v>
      </c>
      <c r="D66" s="58" t="s">
        <v>226</v>
      </c>
      <c r="E66" s="58" t="s">
        <v>230</v>
      </c>
      <c r="F66" s="58" t="s">
        <v>234</v>
      </c>
      <c r="G66" s="113"/>
    </row>
    <row r="67" spans="1:7" ht="56.25" customHeight="1" x14ac:dyDescent="0.25">
      <c r="A67" s="82" t="s">
        <v>57</v>
      </c>
      <c r="B67" s="83" t="s">
        <v>283</v>
      </c>
      <c r="C67" s="84"/>
      <c r="D67" s="85"/>
      <c r="E67" s="86"/>
      <c r="F67" s="87"/>
      <c r="G67" s="114"/>
    </row>
    <row r="68" spans="1:7" ht="39" customHeight="1" x14ac:dyDescent="0.25">
      <c r="A68" s="88" t="s">
        <v>58</v>
      </c>
      <c r="B68" s="89" t="s">
        <v>59</v>
      </c>
      <c r="C68" s="84" t="s">
        <v>175</v>
      </c>
      <c r="D68" s="90" t="s">
        <v>273</v>
      </c>
      <c r="E68" s="90" t="s">
        <v>274</v>
      </c>
      <c r="F68" s="90" t="s">
        <v>275</v>
      </c>
      <c r="G68" s="115"/>
    </row>
    <row r="69" spans="1:7" ht="31.5" customHeight="1" x14ac:dyDescent="0.25">
      <c r="A69" s="88" t="s">
        <v>60</v>
      </c>
      <c r="B69" s="89" t="s">
        <v>61</v>
      </c>
      <c r="C69" s="84" t="s">
        <v>175</v>
      </c>
      <c r="D69" s="90" t="s">
        <v>276</v>
      </c>
      <c r="E69" s="90" t="s">
        <v>277</v>
      </c>
      <c r="F69" s="90" t="s">
        <v>278</v>
      </c>
      <c r="G69" s="115"/>
    </row>
    <row r="70" spans="1:7" ht="31.5" customHeight="1" x14ac:dyDescent="0.25">
      <c r="A70" s="88" t="s">
        <v>279</v>
      </c>
      <c r="B70" s="89" t="s">
        <v>284</v>
      </c>
      <c r="C70" s="84" t="s">
        <v>175</v>
      </c>
      <c r="D70" s="90" t="s">
        <v>280</v>
      </c>
      <c r="E70" s="90" t="s">
        <v>281</v>
      </c>
      <c r="F70" s="90" t="s">
        <v>282</v>
      </c>
      <c r="G70" s="116"/>
    </row>
    <row r="71" spans="1:7" ht="62.25" customHeight="1" x14ac:dyDescent="0.25">
      <c r="A71" s="28" t="s">
        <v>62</v>
      </c>
      <c r="B71" s="38" t="s">
        <v>166</v>
      </c>
      <c r="C71" s="16">
        <f t="shared" ref="C71:C74" si="2">ROUND(1724*1.05*1.1*1.15,0)</f>
        <v>2290</v>
      </c>
      <c r="D71" s="58" t="s">
        <v>235</v>
      </c>
      <c r="E71" s="58" t="s">
        <v>236</v>
      </c>
      <c r="F71" s="58" t="s">
        <v>237</v>
      </c>
      <c r="G71" s="114" t="s">
        <v>176</v>
      </c>
    </row>
    <row r="72" spans="1:7" ht="59.25" customHeight="1" x14ac:dyDescent="0.25">
      <c r="A72" s="28" t="s">
        <v>63</v>
      </c>
      <c r="B72" s="38" t="s">
        <v>167</v>
      </c>
      <c r="C72" s="16">
        <f t="shared" si="2"/>
        <v>2290</v>
      </c>
      <c r="D72" s="58" t="s">
        <v>238</v>
      </c>
      <c r="E72" s="58" t="s">
        <v>239</v>
      </c>
      <c r="F72" s="58" t="s">
        <v>240</v>
      </c>
      <c r="G72" s="115"/>
    </row>
    <row r="73" spans="1:7" ht="49.5" customHeight="1" x14ac:dyDescent="0.25">
      <c r="A73" s="28" t="s">
        <v>64</v>
      </c>
      <c r="B73" s="38" t="s">
        <v>168</v>
      </c>
      <c r="C73" s="16">
        <f t="shared" si="2"/>
        <v>2290</v>
      </c>
      <c r="D73" s="102" t="s">
        <v>241</v>
      </c>
      <c r="E73" s="102"/>
      <c r="F73" s="102"/>
      <c r="G73" s="116"/>
    </row>
    <row r="74" spans="1:7" ht="70.5" customHeight="1" x14ac:dyDescent="0.25">
      <c r="A74" s="28" t="s">
        <v>65</v>
      </c>
      <c r="B74" s="38" t="s">
        <v>66</v>
      </c>
      <c r="C74" s="16">
        <f t="shared" si="2"/>
        <v>2290</v>
      </c>
      <c r="D74" s="102" t="s">
        <v>242</v>
      </c>
      <c r="E74" s="102"/>
      <c r="F74" s="102"/>
      <c r="G74" s="27"/>
    </row>
    <row r="75" spans="1:7" s="6" customFormat="1" ht="22.35" customHeight="1" x14ac:dyDescent="0.2">
      <c r="A75" s="28" t="s">
        <v>67</v>
      </c>
      <c r="B75" s="103" t="s">
        <v>68</v>
      </c>
      <c r="C75" s="103"/>
      <c r="D75" s="103"/>
      <c r="E75" s="103"/>
      <c r="F75" s="103"/>
      <c r="G75" s="106"/>
    </row>
    <row r="76" spans="1:7" ht="37.5" customHeight="1" x14ac:dyDescent="0.25">
      <c r="A76" s="34" t="s">
        <v>69</v>
      </c>
      <c r="B76" s="29" t="s">
        <v>70</v>
      </c>
      <c r="C76" s="16">
        <f t="shared" ref="C76:C81" si="3">ROUND(1724*1.05*1.1*1.15,0)</f>
        <v>2290</v>
      </c>
      <c r="D76" s="58" t="s">
        <v>233</v>
      </c>
      <c r="E76" s="58" t="s">
        <v>191</v>
      </c>
      <c r="F76" s="58" t="s">
        <v>196</v>
      </c>
      <c r="G76" s="106"/>
    </row>
    <row r="77" spans="1:7" ht="40.5" customHeight="1" x14ac:dyDescent="0.25">
      <c r="A77" s="34" t="s">
        <v>71</v>
      </c>
      <c r="B77" s="29" t="s">
        <v>156</v>
      </c>
      <c r="C77" s="16">
        <f t="shared" si="3"/>
        <v>2290</v>
      </c>
      <c r="D77" s="58" t="s">
        <v>233</v>
      </c>
      <c r="E77" s="58" t="s">
        <v>191</v>
      </c>
      <c r="F77" s="58" t="s">
        <v>196</v>
      </c>
      <c r="G77" s="106"/>
    </row>
    <row r="78" spans="1:7" ht="36.75" customHeight="1" x14ac:dyDescent="0.25">
      <c r="A78" s="34" t="s">
        <v>72</v>
      </c>
      <c r="B78" s="32" t="s">
        <v>73</v>
      </c>
      <c r="C78" s="16">
        <f t="shared" si="3"/>
        <v>2290</v>
      </c>
      <c r="D78" s="58" t="s">
        <v>233</v>
      </c>
      <c r="E78" s="58" t="s">
        <v>191</v>
      </c>
      <c r="F78" s="58" t="s">
        <v>196</v>
      </c>
      <c r="G78" s="106"/>
    </row>
    <row r="79" spans="1:7" ht="75" customHeight="1" x14ac:dyDescent="0.25">
      <c r="A79" s="18" t="s">
        <v>74</v>
      </c>
      <c r="B79" s="49" t="s">
        <v>159</v>
      </c>
      <c r="C79" s="16">
        <f t="shared" si="3"/>
        <v>2290</v>
      </c>
      <c r="D79" s="102" t="s">
        <v>243</v>
      </c>
      <c r="E79" s="102"/>
      <c r="F79" s="102"/>
      <c r="G79" s="9"/>
    </row>
    <row r="80" spans="1:7" ht="54.75" customHeight="1" x14ac:dyDescent="0.25">
      <c r="A80" s="18" t="s">
        <v>75</v>
      </c>
      <c r="B80" s="49" t="s">
        <v>170</v>
      </c>
      <c r="C80" s="16">
        <f t="shared" si="3"/>
        <v>2290</v>
      </c>
      <c r="D80" s="102" t="s">
        <v>244</v>
      </c>
      <c r="E80" s="102"/>
      <c r="F80" s="102"/>
      <c r="G80" s="9"/>
    </row>
    <row r="81" spans="1:7" ht="66" customHeight="1" x14ac:dyDescent="0.25">
      <c r="A81" s="18" t="s">
        <v>76</v>
      </c>
      <c r="B81" s="49" t="s">
        <v>169</v>
      </c>
      <c r="C81" s="16">
        <f t="shared" si="3"/>
        <v>2290</v>
      </c>
      <c r="D81" s="102" t="s">
        <v>225</v>
      </c>
      <c r="E81" s="102"/>
      <c r="F81" s="102"/>
      <c r="G81" s="9"/>
    </row>
    <row r="82" spans="1:7" ht="66.75" customHeight="1" x14ac:dyDescent="0.25">
      <c r="A82" s="18" t="s">
        <v>77</v>
      </c>
      <c r="B82" s="49" t="s">
        <v>160</v>
      </c>
      <c r="C82" s="16">
        <f>ROUND(1724*1.05*1.1*1.15,0)</f>
        <v>2290</v>
      </c>
      <c r="D82" s="102" t="s">
        <v>245</v>
      </c>
      <c r="E82" s="102"/>
      <c r="F82" s="102"/>
      <c r="G82" s="39"/>
    </row>
    <row r="83" spans="1:7" ht="29.85" customHeight="1" x14ac:dyDescent="0.25">
      <c r="A83" s="18" t="s">
        <v>78</v>
      </c>
      <c r="B83" s="131" t="s">
        <v>79</v>
      </c>
      <c r="C83" s="131"/>
      <c r="D83" s="131"/>
      <c r="E83" s="131"/>
      <c r="F83" s="131"/>
      <c r="G83" s="39"/>
    </row>
    <row r="84" spans="1:7" ht="35.25" customHeight="1" x14ac:dyDescent="0.25">
      <c r="A84" s="18"/>
      <c r="B84" s="10" t="s">
        <v>144</v>
      </c>
      <c r="C84" s="16">
        <f>ROUND(1724*1.05*1.1*1.15,0)</f>
        <v>2290</v>
      </c>
      <c r="D84" s="102" t="s">
        <v>246</v>
      </c>
      <c r="E84" s="102"/>
      <c r="F84" s="102"/>
      <c r="G84" s="39"/>
    </row>
    <row r="85" spans="1:7" ht="26.85" customHeight="1" x14ac:dyDescent="0.25">
      <c r="A85" s="18" t="s">
        <v>80</v>
      </c>
      <c r="B85" s="131" t="s">
        <v>81</v>
      </c>
      <c r="C85" s="131"/>
      <c r="D85" s="131"/>
      <c r="E85" s="131"/>
      <c r="F85" s="131"/>
      <c r="G85" s="10"/>
    </row>
    <row r="86" spans="1:7" ht="35.25" customHeight="1" x14ac:dyDescent="0.25">
      <c r="A86" s="18"/>
      <c r="B86" s="7" t="s">
        <v>145</v>
      </c>
      <c r="C86" s="16">
        <f>ROUND(1724*1.05*1.1*1.15,0)</f>
        <v>2290</v>
      </c>
      <c r="D86" s="102" t="s">
        <v>247</v>
      </c>
      <c r="E86" s="102"/>
      <c r="F86" s="102"/>
      <c r="G86" s="10"/>
    </row>
    <row r="87" spans="1:7" ht="125.25" customHeight="1" x14ac:dyDescent="0.25">
      <c r="A87" s="28" t="s">
        <v>82</v>
      </c>
      <c r="B87" s="37" t="s">
        <v>161</v>
      </c>
      <c r="C87" s="16">
        <f>ROUND(1724*1.05*1.1*1.15,0)</f>
        <v>2290</v>
      </c>
      <c r="D87" s="102" t="s">
        <v>248</v>
      </c>
      <c r="E87" s="102"/>
      <c r="F87" s="102"/>
      <c r="G87" s="35" t="s">
        <v>83</v>
      </c>
    </row>
    <row r="88" spans="1:7" ht="119.25" customHeight="1" x14ac:dyDescent="0.25">
      <c r="A88" s="18" t="s">
        <v>84</v>
      </c>
      <c r="B88" s="50" t="s">
        <v>162</v>
      </c>
      <c r="C88" s="16">
        <f>ROUND(1724*1.05*1.1*1.15,0)</f>
        <v>2290</v>
      </c>
      <c r="D88" s="102" t="s">
        <v>249</v>
      </c>
      <c r="E88" s="102"/>
      <c r="F88" s="102"/>
      <c r="G88" s="33" t="s">
        <v>83</v>
      </c>
    </row>
    <row r="89" spans="1:7" ht="47.25" customHeight="1" x14ac:dyDescent="0.25">
      <c r="A89" s="123" t="s">
        <v>85</v>
      </c>
      <c r="B89" s="49" t="s">
        <v>123</v>
      </c>
      <c r="C89" s="111">
        <f t="shared" ref="C89:C96" si="4">ROUND(1724*1.05*1.1*1.15,0)</f>
        <v>2290</v>
      </c>
      <c r="D89" s="125" t="s">
        <v>179</v>
      </c>
      <c r="E89" s="127" t="s">
        <v>180</v>
      </c>
      <c r="F89" s="102" t="s">
        <v>181</v>
      </c>
      <c r="G89" s="110"/>
    </row>
    <row r="90" spans="1:7" ht="52.5" customHeight="1" x14ac:dyDescent="0.25">
      <c r="A90" s="124"/>
      <c r="B90" s="43" t="s">
        <v>122</v>
      </c>
      <c r="C90" s="112"/>
      <c r="D90" s="126"/>
      <c r="E90" s="128"/>
      <c r="F90" s="129"/>
      <c r="G90" s="122"/>
    </row>
    <row r="91" spans="1:7" ht="64.5" customHeight="1" x14ac:dyDescent="0.25">
      <c r="A91" s="28" t="s">
        <v>86</v>
      </c>
      <c r="B91" s="38" t="s">
        <v>163</v>
      </c>
      <c r="C91" s="16">
        <f t="shared" si="4"/>
        <v>2290</v>
      </c>
      <c r="D91" s="36" t="s">
        <v>257</v>
      </c>
      <c r="E91" s="59" t="s">
        <v>187</v>
      </c>
      <c r="F91" s="65" t="s">
        <v>188</v>
      </c>
      <c r="G91" s="35"/>
    </row>
    <row r="92" spans="1:7" ht="89.25" customHeight="1" x14ac:dyDescent="0.25">
      <c r="A92" s="51" t="s">
        <v>87</v>
      </c>
      <c r="B92" s="52" t="s">
        <v>164</v>
      </c>
      <c r="C92" s="16">
        <f t="shared" si="4"/>
        <v>2290</v>
      </c>
      <c r="D92" s="62" t="s">
        <v>256</v>
      </c>
      <c r="E92" s="61" t="s">
        <v>183</v>
      </c>
      <c r="F92" s="59" t="s">
        <v>182</v>
      </c>
      <c r="G92" s="17"/>
    </row>
    <row r="93" spans="1:7" ht="64.150000000000006" customHeight="1" x14ac:dyDescent="0.25">
      <c r="A93" s="28" t="s">
        <v>89</v>
      </c>
      <c r="B93" s="37" t="s">
        <v>171</v>
      </c>
      <c r="C93" s="16">
        <f t="shared" si="4"/>
        <v>2290</v>
      </c>
      <c r="D93" s="36" t="s">
        <v>184</v>
      </c>
      <c r="E93" s="62" t="s">
        <v>185</v>
      </c>
      <c r="F93" s="60" t="s">
        <v>186</v>
      </c>
      <c r="G93" s="35" t="s">
        <v>88</v>
      </c>
    </row>
    <row r="94" spans="1:7" ht="71.650000000000006" customHeight="1" x14ac:dyDescent="0.25">
      <c r="A94" s="28" t="s">
        <v>92</v>
      </c>
      <c r="B94" s="37" t="s">
        <v>90</v>
      </c>
      <c r="C94" s="16">
        <f t="shared" si="4"/>
        <v>2290</v>
      </c>
      <c r="D94" s="75"/>
      <c r="E94" s="75"/>
      <c r="F94" s="75"/>
      <c r="G94" s="35" t="s">
        <v>91</v>
      </c>
    </row>
    <row r="95" spans="1:7" ht="58.9" customHeight="1" x14ac:dyDescent="0.25">
      <c r="A95" s="28" t="s">
        <v>95</v>
      </c>
      <c r="B95" s="37" t="s">
        <v>93</v>
      </c>
      <c r="C95" s="16">
        <f t="shared" si="4"/>
        <v>2290</v>
      </c>
      <c r="D95" s="75"/>
      <c r="E95" s="75"/>
      <c r="F95" s="75"/>
      <c r="G95" s="35" t="s">
        <v>94</v>
      </c>
    </row>
    <row r="96" spans="1:7" ht="118.7" customHeight="1" x14ac:dyDescent="0.25">
      <c r="A96" s="28" t="s">
        <v>141</v>
      </c>
      <c r="B96" s="37" t="s">
        <v>96</v>
      </c>
      <c r="C96" s="16">
        <f t="shared" si="4"/>
        <v>2290</v>
      </c>
      <c r="D96" s="58"/>
      <c r="E96" s="58"/>
      <c r="F96" s="66"/>
      <c r="G96" s="68" t="s">
        <v>254</v>
      </c>
    </row>
    <row r="97" spans="1:7" ht="20.100000000000001" customHeight="1" x14ac:dyDescent="0.25">
      <c r="A97" s="130" t="s">
        <v>97</v>
      </c>
      <c r="B97" s="130"/>
      <c r="C97" s="55"/>
      <c r="D97" s="56"/>
      <c r="E97" s="56"/>
      <c r="F97" s="56"/>
      <c r="G97" s="11"/>
    </row>
    <row r="98" spans="1:7" ht="43.5" customHeight="1" x14ac:dyDescent="0.25">
      <c r="A98" s="120" t="s">
        <v>272</v>
      </c>
      <c r="B98" s="120"/>
      <c r="C98" s="120"/>
      <c r="D98" s="120"/>
      <c r="E98" s="120"/>
      <c r="F98" s="120"/>
      <c r="G98" s="120"/>
    </row>
    <row r="99" spans="1:7" ht="20.100000000000001" customHeight="1" x14ac:dyDescent="0.25">
      <c r="A99" s="120" t="s">
        <v>98</v>
      </c>
      <c r="B99" s="120"/>
      <c r="C99" s="120"/>
      <c r="D99" s="120"/>
      <c r="E99" s="120"/>
      <c r="F99" s="120"/>
      <c r="G99" s="120"/>
    </row>
    <row r="100" spans="1:7" ht="20.100000000000001" customHeight="1" x14ac:dyDescent="0.25">
      <c r="A100" s="121" t="s">
        <v>99</v>
      </c>
      <c r="B100" s="121"/>
      <c r="C100" s="121"/>
      <c r="D100" s="121"/>
      <c r="E100" s="121"/>
      <c r="F100" s="121"/>
      <c r="G100" s="121"/>
    </row>
    <row r="101" spans="1:7" ht="20.100000000000001" customHeight="1" x14ac:dyDescent="0.25">
      <c r="A101" s="120" t="s">
        <v>100</v>
      </c>
      <c r="B101" s="120"/>
      <c r="C101" s="120"/>
      <c r="D101" s="120"/>
      <c r="E101" s="120"/>
      <c r="F101" s="120"/>
      <c r="G101" s="120"/>
    </row>
    <row r="102" spans="1:7" ht="20.100000000000001" customHeight="1" x14ac:dyDescent="0.25">
      <c r="A102" s="120" t="s">
        <v>101</v>
      </c>
      <c r="B102" s="120"/>
      <c r="C102" s="120"/>
      <c r="D102" s="120"/>
      <c r="E102" s="120"/>
      <c r="F102" s="120"/>
      <c r="G102" s="120"/>
    </row>
    <row r="103" spans="1:7" ht="20.100000000000001" customHeight="1" x14ac:dyDescent="0.25">
      <c r="A103" s="120" t="s">
        <v>146</v>
      </c>
      <c r="B103" s="120"/>
      <c r="C103" s="120"/>
      <c r="D103" s="120"/>
      <c r="E103" s="120"/>
      <c r="F103" s="120"/>
      <c r="G103" s="120"/>
    </row>
    <row r="104" spans="1:7" ht="20.100000000000001" customHeight="1" x14ac:dyDescent="0.25">
      <c r="A104" s="120" t="s">
        <v>102</v>
      </c>
      <c r="B104" s="120"/>
      <c r="C104" s="120"/>
      <c r="D104" s="120"/>
      <c r="E104" s="120"/>
      <c r="F104" s="120"/>
      <c r="G104" s="120"/>
    </row>
    <row r="105" spans="1:7" ht="20.100000000000001" customHeight="1" x14ac:dyDescent="0.25">
      <c r="A105" s="120" t="s">
        <v>103</v>
      </c>
      <c r="B105" s="120"/>
      <c r="C105" s="120"/>
      <c r="D105" s="120"/>
      <c r="E105" s="120"/>
      <c r="F105" s="120"/>
      <c r="G105" s="120"/>
    </row>
    <row r="106" spans="1:7" ht="20.100000000000001" customHeight="1" x14ac:dyDescent="0.25">
      <c r="A106" s="120" t="s">
        <v>131</v>
      </c>
      <c r="B106" s="120"/>
      <c r="C106" s="120"/>
      <c r="D106" s="120"/>
      <c r="E106" s="120"/>
      <c r="F106" s="120"/>
      <c r="G106" s="120"/>
    </row>
    <row r="107" spans="1:7" ht="39.950000000000003" customHeight="1" x14ac:dyDescent="0.25">
      <c r="A107" s="120" t="s">
        <v>172</v>
      </c>
      <c r="B107" s="120"/>
      <c r="C107" s="120"/>
      <c r="D107" s="120"/>
      <c r="E107" s="120"/>
      <c r="F107" s="120"/>
      <c r="G107" s="120"/>
    </row>
    <row r="108" spans="1:7" ht="20.100000000000001" customHeight="1" x14ac:dyDescent="0.25">
      <c r="A108" s="134" t="s">
        <v>174</v>
      </c>
      <c r="B108" s="134"/>
      <c r="C108" s="134"/>
      <c r="D108" s="134"/>
      <c r="E108" s="134"/>
      <c r="F108" s="134"/>
      <c r="G108" s="134"/>
    </row>
    <row r="109" spans="1:7" ht="20.100000000000001" customHeight="1" x14ac:dyDescent="0.25">
      <c r="A109" s="120" t="s">
        <v>120</v>
      </c>
      <c r="B109" s="120"/>
      <c r="C109" s="120"/>
      <c r="D109" s="120"/>
      <c r="E109" s="120"/>
      <c r="F109" s="120"/>
      <c r="G109" s="120"/>
    </row>
    <row r="110" spans="1:7" ht="39.950000000000003" customHeight="1" x14ac:dyDescent="0.25">
      <c r="A110" s="120" t="s">
        <v>121</v>
      </c>
      <c r="B110" s="120"/>
      <c r="C110" s="120"/>
      <c r="D110" s="120"/>
      <c r="E110" s="120"/>
      <c r="F110" s="120"/>
      <c r="G110" s="120"/>
    </row>
    <row r="111" spans="1:7" ht="53.25" customHeight="1" x14ac:dyDescent="0.25">
      <c r="A111" s="121" t="s">
        <v>268</v>
      </c>
      <c r="B111" s="121"/>
      <c r="C111" s="121"/>
      <c r="D111" s="121"/>
      <c r="E111" s="121"/>
      <c r="F111" s="121"/>
      <c r="G111" s="121"/>
    </row>
    <row r="112" spans="1:7" ht="60" customHeight="1" x14ac:dyDescent="0.25">
      <c r="A112" s="120" t="s">
        <v>269</v>
      </c>
      <c r="B112" s="120"/>
      <c r="C112" s="120"/>
      <c r="D112" s="120"/>
      <c r="E112" s="120"/>
      <c r="F112" s="120"/>
      <c r="G112" s="120"/>
    </row>
    <row r="113" spans="1:8" ht="39.950000000000003" customHeight="1" x14ac:dyDescent="0.25">
      <c r="A113" s="120" t="s">
        <v>270</v>
      </c>
      <c r="B113" s="120"/>
      <c r="C113" s="120"/>
      <c r="D113" s="120"/>
      <c r="E113" s="120"/>
      <c r="F113" s="120"/>
      <c r="G113" s="120"/>
    </row>
    <row r="114" spans="1:8" ht="20.100000000000001" customHeight="1" x14ac:dyDescent="0.25">
      <c r="A114" s="120" t="s">
        <v>147</v>
      </c>
      <c r="B114" s="120"/>
      <c r="C114" s="120"/>
      <c r="D114" s="120"/>
      <c r="E114" s="120"/>
      <c r="F114" s="120"/>
      <c r="G114" s="120"/>
    </row>
    <row r="115" spans="1:8" ht="20.100000000000001" customHeight="1" x14ac:dyDescent="0.25">
      <c r="A115" s="77"/>
      <c r="B115" s="77"/>
      <c r="C115" s="77"/>
      <c r="D115" s="77"/>
      <c r="E115" s="77"/>
      <c r="F115" s="77"/>
      <c r="G115" s="77"/>
    </row>
    <row r="116" spans="1:8" ht="32.25" customHeight="1" x14ac:dyDescent="0.25">
      <c r="A116" s="132" t="s">
        <v>135</v>
      </c>
      <c r="B116" s="132"/>
      <c r="C116" s="132"/>
      <c r="D116" s="132"/>
      <c r="E116" s="53"/>
      <c r="F116" s="54"/>
      <c r="G116" s="63" t="s">
        <v>148</v>
      </c>
    </row>
    <row r="117" spans="1:8" ht="41.25" customHeight="1" x14ac:dyDescent="0.25">
      <c r="A117" s="133" t="s">
        <v>143</v>
      </c>
      <c r="B117" s="133"/>
      <c r="C117" s="133"/>
      <c r="D117" s="13"/>
      <c r="E117" s="74"/>
      <c r="F117" s="24"/>
      <c r="G117" s="64" t="s">
        <v>150</v>
      </c>
    </row>
    <row r="118" spans="1:8" ht="18.75" x14ac:dyDescent="0.3">
      <c r="A118" s="21"/>
      <c r="B118" s="22"/>
      <c r="C118" s="19"/>
      <c r="D118" s="20"/>
      <c r="E118" s="19"/>
      <c r="F118" s="20"/>
      <c r="G118" s="23"/>
    </row>
    <row r="119" spans="1:8" ht="18.75" x14ac:dyDescent="0.3">
      <c r="A119" s="21"/>
      <c r="B119" s="22"/>
      <c r="C119" s="19"/>
      <c r="D119" s="20"/>
      <c r="E119" s="19"/>
      <c r="F119" s="20"/>
      <c r="G119" s="23"/>
    </row>
    <row r="120" spans="1:8" x14ac:dyDescent="0.25">
      <c r="H120" s="11"/>
    </row>
    <row r="121" spans="1:8" x14ac:dyDescent="0.25">
      <c r="H121" s="12"/>
    </row>
  </sheetData>
  <mergeCells count="101">
    <mergeCell ref="A112:G112"/>
    <mergeCell ref="A113:G113"/>
    <mergeCell ref="A116:D116"/>
    <mergeCell ref="A117:C117"/>
    <mergeCell ref="A114:G114"/>
    <mergeCell ref="A101:G101"/>
    <mergeCell ref="A102:G102"/>
    <mergeCell ref="A103:G103"/>
    <mergeCell ref="A104:G104"/>
    <mergeCell ref="A105:G105"/>
    <mergeCell ref="A106:G106"/>
    <mergeCell ref="A107:G107"/>
    <mergeCell ref="A109:G109"/>
    <mergeCell ref="A110:G110"/>
    <mergeCell ref="A108:G108"/>
    <mergeCell ref="A99:G99"/>
    <mergeCell ref="A100:G100"/>
    <mergeCell ref="G89:G90"/>
    <mergeCell ref="G15:G57"/>
    <mergeCell ref="G58:G59"/>
    <mergeCell ref="A111:G111"/>
    <mergeCell ref="D86:F86"/>
    <mergeCell ref="D87:F87"/>
    <mergeCell ref="A89:A90"/>
    <mergeCell ref="D89:D90"/>
    <mergeCell ref="E89:E90"/>
    <mergeCell ref="F89:F90"/>
    <mergeCell ref="D88:F88"/>
    <mergeCell ref="A97:B97"/>
    <mergeCell ref="A98:G98"/>
    <mergeCell ref="B75:F75"/>
    <mergeCell ref="G75:G78"/>
    <mergeCell ref="D79:F79"/>
    <mergeCell ref="D80:F80"/>
    <mergeCell ref="D81:F81"/>
    <mergeCell ref="D82:F82"/>
    <mergeCell ref="B83:F83"/>
    <mergeCell ref="D84:F84"/>
    <mergeCell ref="B85:F85"/>
    <mergeCell ref="D44:F44"/>
    <mergeCell ref="B31:F31"/>
    <mergeCell ref="D73:F73"/>
    <mergeCell ref="D74:F74"/>
    <mergeCell ref="G71:G73"/>
    <mergeCell ref="B45:F45"/>
    <mergeCell ref="D55:F55"/>
    <mergeCell ref="B56:F56"/>
    <mergeCell ref="D57:F57"/>
    <mergeCell ref="B58:F58"/>
    <mergeCell ref="D59:F59"/>
    <mergeCell ref="B60:F60"/>
    <mergeCell ref="G60:G66"/>
    <mergeCell ref="D46:F46"/>
    <mergeCell ref="B47:F47"/>
    <mergeCell ref="D48:F48"/>
    <mergeCell ref="B49:F49"/>
    <mergeCell ref="D50:F50"/>
    <mergeCell ref="B51:F51"/>
    <mergeCell ref="D52:F52"/>
    <mergeCell ref="D53:F53"/>
    <mergeCell ref="D54:F54"/>
    <mergeCell ref="G67:G70"/>
    <mergeCell ref="C89:C90"/>
    <mergeCell ref="D32:F32"/>
    <mergeCell ref="B33:F33"/>
    <mergeCell ref="D34:F34"/>
    <mergeCell ref="D35:F35"/>
    <mergeCell ref="D36:F36"/>
    <mergeCell ref="B9:F9"/>
    <mergeCell ref="G9:G14"/>
    <mergeCell ref="D23:F23"/>
    <mergeCell ref="D24:F24"/>
    <mergeCell ref="D25:F25"/>
    <mergeCell ref="B26:F26"/>
    <mergeCell ref="D27:F27"/>
    <mergeCell ref="D28:F28"/>
    <mergeCell ref="D29:F29"/>
    <mergeCell ref="D30:F30"/>
    <mergeCell ref="D22:F22"/>
    <mergeCell ref="D37:F37"/>
    <mergeCell ref="B38:F38"/>
    <mergeCell ref="D39:F39"/>
    <mergeCell ref="D40:F40"/>
    <mergeCell ref="D41:F41"/>
    <mergeCell ref="D42:F42"/>
    <mergeCell ref="B43:F43"/>
    <mergeCell ref="B15:F15"/>
    <mergeCell ref="B16:F16"/>
    <mergeCell ref="D17:F17"/>
    <mergeCell ref="D18:F18"/>
    <mergeCell ref="D19:F19"/>
    <mergeCell ref="D20:F20"/>
    <mergeCell ref="B21:F21"/>
    <mergeCell ref="A2:G2"/>
    <mergeCell ref="A3:G3"/>
    <mergeCell ref="A4:G4"/>
    <mergeCell ref="A6:A8"/>
    <mergeCell ref="B6:B8"/>
    <mergeCell ref="C6:C8"/>
    <mergeCell ref="G6:G8"/>
    <mergeCell ref="D6:F6"/>
  </mergeCells>
  <pageMargins left="1.1811023622047245" right="0.59055118110236227" top="0.78740157480314965" bottom="0.78740157480314965" header="0" footer="0"/>
  <pageSetup paperSize="9" scale="52" firstPageNumber="0" fitToHeight="0" orientation="portrait" r:id="rId1"/>
  <headerFooter scaleWithDoc="0" alignWithMargins="0"/>
  <rowBreaks count="2" manualBreakCount="2">
    <brk id="57" max="11" man="1"/>
    <brk id="8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Y33"/>
  <sheetViews>
    <sheetView view="pageBreakPreview" topLeftCell="A7" zoomScale="85" zoomScaleNormal="70" zoomScaleSheetLayoutView="85" workbookViewId="0">
      <selection activeCell="B9" sqref="B9"/>
    </sheetView>
  </sheetViews>
  <sheetFormatPr defaultColWidth="9" defaultRowHeight="15.75" x14ac:dyDescent="0.25"/>
  <cols>
    <col min="1" max="1" width="7.140625" style="12" customWidth="1"/>
    <col min="2" max="2" width="98" style="13" customWidth="1"/>
    <col min="3" max="3" width="39.5703125" style="14" customWidth="1"/>
    <col min="4" max="1013" width="9" style="12"/>
    <col min="1014" max="16384" width="9" style="41"/>
  </cols>
  <sheetData>
    <row r="1" spans="1:3" ht="20.25" x14ac:dyDescent="0.3">
      <c r="A1" s="44"/>
      <c r="B1" s="31"/>
      <c r="C1" s="14" t="s">
        <v>251</v>
      </c>
    </row>
    <row r="2" spans="1:3" ht="20.25" x14ac:dyDescent="0.3">
      <c r="A2" s="104" t="s">
        <v>140</v>
      </c>
      <c r="B2" s="104"/>
      <c r="C2" s="104"/>
    </row>
    <row r="3" spans="1:3" ht="44.25" customHeight="1" x14ac:dyDescent="0.25">
      <c r="A3" s="135" t="s">
        <v>271</v>
      </c>
      <c r="B3" s="136"/>
      <c r="C3" s="136"/>
    </row>
    <row r="4" spans="1:3" ht="20.25" x14ac:dyDescent="0.3">
      <c r="A4" s="104" t="s">
        <v>178</v>
      </c>
      <c r="B4" s="104"/>
      <c r="C4" s="104"/>
    </row>
    <row r="5" spans="1:3" ht="6.95" customHeight="1" x14ac:dyDescent="0.3">
      <c r="A5" s="44"/>
      <c r="B5" s="45"/>
      <c r="C5" s="46"/>
    </row>
    <row r="6" spans="1:3" ht="43.5" customHeight="1" x14ac:dyDescent="0.25">
      <c r="A6" s="71" t="s">
        <v>104</v>
      </c>
      <c r="B6" s="71" t="s">
        <v>105</v>
      </c>
      <c r="C6" s="71" t="s">
        <v>139</v>
      </c>
    </row>
    <row r="7" spans="1:3" ht="24.95" customHeight="1" x14ac:dyDescent="0.25">
      <c r="A7" s="70" t="s">
        <v>118</v>
      </c>
      <c r="B7" s="103" t="s">
        <v>133</v>
      </c>
      <c r="C7" s="103"/>
    </row>
    <row r="8" spans="1:3" ht="24.95" customHeight="1" x14ac:dyDescent="0.25">
      <c r="A8" s="72" t="s">
        <v>10</v>
      </c>
      <c r="B8" s="7" t="s">
        <v>106</v>
      </c>
      <c r="C8" s="106" t="s">
        <v>136</v>
      </c>
    </row>
    <row r="9" spans="1:3" ht="24.95" customHeight="1" x14ac:dyDescent="0.25">
      <c r="A9" s="72" t="s">
        <v>11</v>
      </c>
      <c r="B9" s="7" t="s">
        <v>137</v>
      </c>
      <c r="C9" s="106"/>
    </row>
    <row r="10" spans="1:3" ht="24.95" customHeight="1" x14ac:dyDescent="0.25">
      <c r="A10" s="72" t="s">
        <v>12</v>
      </c>
      <c r="B10" s="7" t="s">
        <v>107</v>
      </c>
      <c r="C10" s="106"/>
    </row>
    <row r="11" spans="1:3" ht="21.75" customHeight="1" x14ac:dyDescent="0.25">
      <c r="A11" s="72" t="s">
        <v>14</v>
      </c>
      <c r="B11" s="7" t="s">
        <v>115</v>
      </c>
      <c r="C11" s="47">
        <f>ROUND(918*1.15,0)</f>
        <v>1056</v>
      </c>
    </row>
    <row r="12" spans="1:3" ht="24.95" customHeight="1" x14ac:dyDescent="0.25">
      <c r="A12" s="72" t="s">
        <v>15</v>
      </c>
      <c r="B12" s="7" t="s">
        <v>138</v>
      </c>
      <c r="C12" s="26">
        <f>ROUND(3672*1.15,0)</f>
        <v>4223</v>
      </c>
    </row>
    <row r="13" spans="1:3" ht="24.95" customHeight="1" x14ac:dyDescent="0.25">
      <c r="A13" s="72" t="s">
        <v>116</v>
      </c>
      <c r="B13" s="7" t="s">
        <v>108</v>
      </c>
      <c r="C13" s="47">
        <f>ROUND(918*1.15,0)</f>
        <v>1056</v>
      </c>
    </row>
    <row r="14" spans="1:3" ht="24.95" customHeight="1" x14ac:dyDescent="0.25">
      <c r="A14" s="70" t="s">
        <v>17</v>
      </c>
      <c r="B14" s="103" t="s">
        <v>132</v>
      </c>
      <c r="C14" s="103"/>
    </row>
    <row r="15" spans="1:3" ht="24.95" customHeight="1" x14ac:dyDescent="0.25">
      <c r="A15" s="72" t="s">
        <v>20</v>
      </c>
      <c r="B15" s="7" t="s">
        <v>109</v>
      </c>
      <c r="C15" s="73">
        <f>ROUND(349*1.15,0)</f>
        <v>401</v>
      </c>
    </row>
    <row r="16" spans="1:3" ht="24.95" customHeight="1" x14ac:dyDescent="0.25">
      <c r="A16" s="72" t="s">
        <v>22</v>
      </c>
      <c r="B16" s="7" t="s">
        <v>134</v>
      </c>
      <c r="C16" s="73">
        <f>ROUND(205*1.12,0)</f>
        <v>230</v>
      </c>
    </row>
    <row r="17" spans="1:3" ht="24.95" customHeight="1" x14ac:dyDescent="0.25">
      <c r="A17" s="72" t="s">
        <v>24</v>
      </c>
      <c r="B17" s="7" t="s">
        <v>110</v>
      </c>
      <c r="C17" s="73">
        <f>ROUND(391*1.15,0)</f>
        <v>450</v>
      </c>
    </row>
    <row r="18" spans="1:3" ht="24.95" customHeight="1" x14ac:dyDescent="0.25">
      <c r="A18" s="72" t="s">
        <v>25</v>
      </c>
      <c r="B18" s="7" t="s">
        <v>111</v>
      </c>
      <c r="C18" s="48">
        <f>ROUND(377*1.15,0)</f>
        <v>434</v>
      </c>
    </row>
    <row r="19" spans="1:3" ht="24.95" customHeight="1" x14ac:dyDescent="0.25">
      <c r="A19" s="72" t="s">
        <v>28</v>
      </c>
      <c r="B19" s="7" t="s">
        <v>112</v>
      </c>
      <c r="C19" s="69">
        <f>ROUND(6151*1.15,0)</f>
        <v>7074</v>
      </c>
    </row>
    <row r="20" spans="1:3" ht="24.95" customHeight="1" x14ac:dyDescent="0.25">
      <c r="A20" s="72" t="s">
        <v>29</v>
      </c>
      <c r="B20" s="7" t="s">
        <v>117</v>
      </c>
      <c r="C20" s="47">
        <f>ROUND(918*1.15,0)</f>
        <v>1056</v>
      </c>
    </row>
    <row r="21" spans="1:3" ht="85.5" customHeight="1" x14ac:dyDescent="0.25">
      <c r="A21" s="72" t="s">
        <v>30</v>
      </c>
      <c r="B21" s="7" t="s">
        <v>113</v>
      </c>
      <c r="C21" s="71" t="s">
        <v>114</v>
      </c>
    </row>
    <row r="22" spans="1:3" x14ac:dyDescent="0.25">
      <c r="A22" s="130" t="s">
        <v>97</v>
      </c>
      <c r="B22" s="130"/>
      <c r="C22" s="130"/>
    </row>
    <row r="23" spans="1:3" ht="20.100000000000001" customHeight="1" x14ac:dyDescent="0.25">
      <c r="A23" s="120" t="s">
        <v>119</v>
      </c>
      <c r="B23" s="120"/>
      <c r="C23" s="120"/>
    </row>
    <row r="24" spans="1:3" ht="55.5" customHeight="1" x14ac:dyDescent="0.25">
      <c r="A24" s="120" t="s">
        <v>173</v>
      </c>
      <c r="B24" s="120"/>
      <c r="C24" s="120"/>
    </row>
    <row r="25" spans="1:3" ht="56.25" customHeight="1" x14ac:dyDescent="0.25">
      <c r="A25" s="120" t="s">
        <v>157</v>
      </c>
      <c r="B25" s="120"/>
      <c r="C25" s="120"/>
    </row>
    <row r="26" spans="1:3" ht="20.100000000000001" customHeight="1" x14ac:dyDescent="0.25">
      <c r="A26" s="120" t="s">
        <v>158</v>
      </c>
      <c r="B26" s="120"/>
      <c r="C26" s="120"/>
    </row>
    <row r="27" spans="1:3" ht="35.25" customHeight="1" x14ac:dyDescent="0.25">
      <c r="A27" s="120" t="s">
        <v>142</v>
      </c>
      <c r="B27" s="120"/>
      <c r="C27" s="120"/>
    </row>
    <row r="28" spans="1:3" ht="22.5" customHeight="1" x14ac:dyDescent="0.25">
      <c r="A28" s="40"/>
      <c r="B28" s="40"/>
      <c r="C28" s="40"/>
    </row>
    <row r="29" spans="1:3" ht="15.75" customHeight="1" x14ac:dyDescent="0.25">
      <c r="A29" s="137" t="s">
        <v>135</v>
      </c>
      <c r="B29" s="137"/>
      <c r="C29" s="15" t="s">
        <v>148</v>
      </c>
    </row>
    <row r="30" spans="1:3" x14ac:dyDescent="0.25">
      <c r="A30" s="11"/>
      <c r="B30" s="25"/>
      <c r="C30" s="15"/>
    </row>
    <row r="31" spans="1:3" ht="15.75" customHeight="1" x14ac:dyDescent="0.25">
      <c r="A31" s="137" t="s">
        <v>143</v>
      </c>
      <c r="B31" s="137"/>
      <c r="C31" s="15" t="s">
        <v>149</v>
      </c>
    </row>
    <row r="32" spans="1:3" x14ac:dyDescent="0.25">
      <c r="A32" s="11"/>
      <c r="B32" s="25"/>
      <c r="C32" s="15"/>
    </row>
    <row r="33" spans="1:3" x14ac:dyDescent="0.25">
      <c r="A33" s="11"/>
      <c r="B33" s="25"/>
      <c r="C33" s="15"/>
    </row>
  </sheetData>
  <mergeCells count="14">
    <mergeCell ref="A27:C27"/>
    <mergeCell ref="A29:B29"/>
    <mergeCell ref="A31:B31"/>
    <mergeCell ref="A23:C23"/>
    <mergeCell ref="A24:C24"/>
    <mergeCell ref="A25:C25"/>
    <mergeCell ref="A26:C26"/>
    <mergeCell ref="A22:C22"/>
    <mergeCell ref="A3:C3"/>
    <mergeCell ref="A4:C4"/>
    <mergeCell ref="A2:C2"/>
    <mergeCell ref="B7:C7"/>
    <mergeCell ref="B14:C14"/>
    <mergeCell ref="C8:C10"/>
  </mergeCells>
  <pageMargins left="1.1811023622047245" right="0.59055118110236227" top="0.78740157480314965" bottom="0.78740157480314965" header="0" footer="0"/>
  <pageSetup paperSize="9" scale="58" firstPageNumber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154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 лист</vt:lpstr>
      <vt:lpstr>Раздел № 1</vt:lpstr>
      <vt:lpstr>Раздел № 2</vt:lpstr>
      <vt:lpstr>'Раздел № 1'!Заголовки_для_печати</vt:lpstr>
      <vt:lpstr>'Раздел № 1'!Область_печати</vt:lpstr>
      <vt:lpstr>'Раздел №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oseckaya</cp:lastModifiedBy>
  <cp:revision>16</cp:revision>
  <cp:lastPrinted>2025-10-01T09:54:03Z</cp:lastPrinted>
  <dcterms:modified xsi:type="dcterms:W3CDTF">2026-03-24T05:44:00Z</dcterms:modified>
  <dc:language>ru-RU</dc:language>
</cp:coreProperties>
</file>